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.sharepoint.com/teams/amer-ven/Shared Documents/Cluster Shelter Energy and NFI/14 - Working groups/Mesa técnica kits enseres básicos/Propuesta final/"/>
    </mc:Choice>
  </mc:AlternateContent>
  <xr:revisionPtr revIDLastSave="653" documentId="8_{6410DD53-B9F5-41E4-B70F-69928137BF0C}" xr6:coauthVersionLast="47" xr6:coauthVersionMax="47" xr10:uidLastSave="{BFC29FD5-FEBD-4B1C-AE64-BE6D6432C365}"/>
  <bookViews>
    <workbookView xWindow="-108" yWindow="-108" windowWidth="23256" windowHeight="12576" tabRatio="857" xr2:uid="{25444FFE-AFC1-4E08-ADC8-915C1DC50989}"/>
  </bookViews>
  <sheets>
    <sheet name="Kit de personas en movilidad" sheetId="8" r:id="rId1"/>
    <sheet name="Kit de familias en movilidad" sheetId="5" r:id="rId2"/>
    <sheet name="Kit de hábitat o doméstico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6" l="1"/>
  <c r="H36" i="6"/>
  <c r="H55" i="5"/>
  <c r="H53" i="5"/>
  <c r="H38" i="8"/>
  <c r="G46" i="8"/>
  <c r="H46" i="8" s="1"/>
  <c r="G41" i="8"/>
  <c r="H41" i="8" s="1"/>
  <c r="G39" i="8"/>
  <c r="H39" i="8" s="1"/>
  <c r="G38" i="8"/>
  <c r="H13" i="8"/>
  <c r="H15" i="8"/>
  <c r="H21" i="8"/>
  <c r="H23" i="8"/>
  <c r="H34" i="8"/>
  <c r="G11" i="8"/>
  <c r="H11" i="8" s="1"/>
  <c r="G12" i="8"/>
  <c r="H12" i="8" s="1"/>
  <c r="G13" i="8"/>
  <c r="G14" i="8"/>
  <c r="H14" i="8" s="1"/>
  <c r="G15" i="8"/>
  <c r="G16" i="8"/>
  <c r="H16" i="8" s="1"/>
  <c r="G17" i="8"/>
  <c r="H17" i="8" s="1"/>
  <c r="G18" i="8"/>
  <c r="H18" i="8" s="1"/>
  <c r="G19" i="8"/>
  <c r="H19" i="8" s="1"/>
  <c r="G20" i="8"/>
  <c r="H20" i="8" s="1"/>
  <c r="G21" i="8"/>
  <c r="G22" i="8"/>
  <c r="H22" i="8" s="1"/>
  <c r="G23" i="8"/>
  <c r="G29" i="8"/>
  <c r="H29" i="8" s="1"/>
  <c r="G30" i="8"/>
  <c r="H30" i="8" s="1"/>
  <c r="G31" i="8"/>
  <c r="H31" i="8" s="1"/>
  <c r="G32" i="8"/>
  <c r="H32" i="8" s="1"/>
  <c r="G33" i="8"/>
  <c r="H33" i="8" s="1"/>
  <c r="G34" i="8"/>
  <c r="G10" i="8"/>
  <c r="H10" i="8" s="1"/>
  <c r="H6" i="8"/>
  <c r="G5" i="8"/>
  <c r="H5" i="8" s="1"/>
  <c r="G6" i="8"/>
  <c r="G4" i="8"/>
  <c r="H4" i="8" s="1"/>
  <c r="H49" i="5"/>
  <c r="H39" i="5"/>
  <c r="G49" i="5"/>
  <c r="G48" i="5"/>
  <c r="H48" i="5" s="1"/>
  <c r="G47" i="5"/>
  <c r="H47" i="5" s="1"/>
  <c r="G43" i="5"/>
  <c r="H43" i="5" s="1"/>
  <c r="G42" i="5"/>
  <c r="H42" i="5" s="1"/>
  <c r="G39" i="5"/>
  <c r="H13" i="5"/>
  <c r="H14" i="5"/>
  <c r="H15" i="5"/>
  <c r="H21" i="5"/>
  <c r="H22" i="5"/>
  <c r="H23" i="5"/>
  <c r="H34" i="5"/>
  <c r="H10" i="5"/>
  <c r="G11" i="5"/>
  <c r="H11" i="5" s="1"/>
  <c r="G12" i="5"/>
  <c r="H12" i="5" s="1"/>
  <c r="G13" i="5"/>
  <c r="G14" i="5"/>
  <c r="G15" i="5"/>
  <c r="G16" i="5"/>
  <c r="H16" i="5" s="1"/>
  <c r="G17" i="5"/>
  <c r="H17" i="5" s="1"/>
  <c r="G18" i="5"/>
  <c r="H18" i="5" s="1"/>
  <c r="G19" i="5"/>
  <c r="H19" i="5" s="1"/>
  <c r="G20" i="5"/>
  <c r="H20" i="5" s="1"/>
  <c r="G21" i="5"/>
  <c r="G22" i="5"/>
  <c r="G23" i="5"/>
  <c r="G29" i="5"/>
  <c r="H29" i="5" s="1"/>
  <c r="G30" i="5"/>
  <c r="H30" i="5" s="1"/>
  <c r="G31" i="5"/>
  <c r="H31" i="5" s="1"/>
  <c r="G32" i="5"/>
  <c r="H32" i="5" s="1"/>
  <c r="G33" i="5"/>
  <c r="H33" i="5" s="1"/>
  <c r="G34" i="5"/>
  <c r="G10" i="5"/>
  <c r="H6" i="5"/>
  <c r="H4" i="5"/>
  <c r="G5" i="5"/>
  <c r="H5" i="5" s="1"/>
  <c r="H7" i="5" s="1"/>
  <c r="G6" i="5"/>
  <c r="G4" i="5"/>
  <c r="H25" i="6"/>
  <c r="H11" i="6"/>
  <c r="H18" i="6"/>
  <c r="H19" i="6"/>
  <c r="H21" i="6"/>
  <c r="H4" i="6"/>
  <c r="G26" i="6"/>
  <c r="H26" i="6" s="1"/>
  <c r="G27" i="6"/>
  <c r="H27" i="6" s="1"/>
  <c r="G29" i="6"/>
  <c r="H29" i="6" s="1"/>
  <c r="G31" i="6"/>
  <c r="H31" i="6" s="1"/>
  <c r="G32" i="6"/>
  <c r="H32" i="6" s="1"/>
  <c r="G25" i="6"/>
  <c r="G11" i="6"/>
  <c r="G12" i="6"/>
  <c r="H12" i="6" s="1"/>
  <c r="G13" i="6"/>
  <c r="H13" i="6" s="1"/>
  <c r="G14" i="6"/>
  <c r="H14" i="6" s="1"/>
  <c r="G15" i="6"/>
  <c r="H15" i="6" s="1"/>
  <c r="G16" i="6"/>
  <c r="H16" i="6" s="1"/>
  <c r="G17" i="6"/>
  <c r="H17" i="6" s="1"/>
  <c r="G18" i="6"/>
  <c r="G19" i="6"/>
  <c r="G20" i="6"/>
  <c r="H20" i="6" s="1"/>
  <c r="G21" i="6"/>
  <c r="G10" i="6"/>
  <c r="H10" i="6" s="1"/>
  <c r="G5" i="6"/>
  <c r="H5" i="6" s="1"/>
  <c r="G6" i="6"/>
  <c r="H6" i="6" s="1"/>
  <c r="G4" i="6"/>
  <c r="H22" i="6" l="1"/>
  <c r="H33" i="6"/>
  <c r="H7" i="6"/>
  <c r="H35" i="5"/>
  <c r="H54" i="5" s="1"/>
  <c r="H50" i="5"/>
  <c r="H35" i="8"/>
  <c r="H7" i="8"/>
  <c r="H47" i="8"/>
  <c r="H37" i="6" l="1"/>
  <c r="H35" i="6"/>
  <c r="H52" i="5"/>
  <c r="H49" i="8"/>
  <c r="H50" i="8"/>
</calcChain>
</file>

<file path=xl/sharedStrings.xml><?xml version="1.0" encoding="utf-8"?>
<sst xmlns="http://schemas.openxmlformats.org/spreadsheetml/2006/main" count="286" uniqueCount="138">
  <si>
    <t>Jabón de baño</t>
  </si>
  <si>
    <t>Artículo</t>
  </si>
  <si>
    <t>Cantidad</t>
  </si>
  <si>
    <t>Morral</t>
  </si>
  <si>
    <t>Impermeable</t>
  </si>
  <si>
    <t>Chinchorro o Hamaca</t>
  </si>
  <si>
    <t>Jabón de lavar</t>
  </si>
  <si>
    <t>Toalla de microfibra</t>
  </si>
  <si>
    <t>Repelente de insectos</t>
  </si>
  <si>
    <t>Copa menstrual</t>
  </si>
  <si>
    <t>Toalla sanitaria reutilizables</t>
  </si>
  <si>
    <t>Mosquitero</t>
  </si>
  <si>
    <t>Blíster de pastillas potabilizadoras de agua</t>
  </si>
  <si>
    <t>Imagen de referencia</t>
  </si>
  <si>
    <t>Cobija individual</t>
  </si>
  <si>
    <t>Colchoneta individual</t>
  </si>
  <si>
    <t>Sleeping bag</t>
  </si>
  <si>
    <t>ARTÍCULOS PERMANENTES</t>
  </si>
  <si>
    <t>ARTÍCULOS DE RESPUESTA A LA EMERGENCIA COVID-19</t>
  </si>
  <si>
    <t>Champú</t>
  </si>
  <si>
    <t>Crema dental</t>
  </si>
  <si>
    <t>Cepillo dental</t>
  </si>
  <si>
    <t>Paquete de toallas húmedas</t>
  </si>
  <si>
    <t>Paquete de pañales desechables</t>
  </si>
  <si>
    <t>KIT DE HÁBITAT O DOMÉSTICO</t>
  </si>
  <si>
    <t>Tobo plástico con tapa</t>
  </si>
  <si>
    <t>Sábana individual</t>
  </si>
  <si>
    <t>Olla con tapa</t>
  </si>
  <si>
    <t>Se sugiere que sea de al menos 10 L.</t>
  </si>
  <si>
    <t>Escoba con recogedor</t>
  </si>
  <si>
    <t>Tapabocas reutilizables</t>
  </si>
  <si>
    <t>Gel antibacterial con alcohol</t>
  </si>
  <si>
    <t>Se sugiere al menos de 100 gr con un contenido de alcohol mayor al 60%</t>
  </si>
  <si>
    <t>Cloro (sin fragancia ni jabón)</t>
  </si>
  <si>
    <t>Tapabocas desechables</t>
  </si>
  <si>
    <t>Requiere de capacitación. Se sugiere distribuir sólo uno de estos artículos. Se recomienda que los tapabocas desechables sean quirúrgicos.</t>
  </si>
  <si>
    <t>Se sugiere de talla única de colores resaltantes (amarillo, naranja o blanco)</t>
  </si>
  <si>
    <t>Se sugiere distribuir en conjunto con colchoneta, chinchorro o hamaca. El material (algodón o térmica aluminizada) dependerá del contexto.</t>
  </si>
  <si>
    <t>Se sugiere presentación en barra de 250 gramos, preferiblemente hipoalergénico.</t>
  </si>
  <si>
    <t>Se recomiendo de tamaño regular/mediana.</t>
  </si>
  <si>
    <t>Se sugiere que sea en crema, presentación de 120 mL de olor neutro o leve si es posible. A base de productos naturales para embarazadas, niños&lt;5años y lactantes</t>
  </si>
  <si>
    <t>Lámpara solar o linterna solar</t>
  </si>
  <si>
    <t>KIT INDIVIDUAL PARA PERSONA EN MOVILIDAD CON NECESIDADES ESPECÍFICAS</t>
  </si>
  <si>
    <t>KIT FAMILIAR PARA PERSONAS EN MOVILIDAD CON NECESIDADES ESPECÍFICAS</t>
  </si>
  <si>
    <t>Protector solar</t>
  </si>
  <si>
    <t>Papel higiénico</t>
  </si>
  <si>
    <t>Botella reutilizable</t>
  </si>
  <si>
    <t>Botella potabilizadora de agua</t>
  </si>
  <si>
    <t>Desodorante</t>
  </si>
  <si>
    <t>ARTÍCULOS OPCIONALES</t>
  </si>
  <si>
    <t>Pomada para quemaduras</t>
  </si>
  <si>
    <t>Visera o gorra</t>
  </si>
  <si>
    <t>Calzado cerrado de alta comodidad</t>
  </si>
  <si>
    <t xml:space="preserve">Folleto de recomendaciones de uso </t>
  </si>
  <si>
    <t>Material de información, educación y comunicación con recomendaciones de uso del kit</t>
  </si>
  <si>
    <t>Folleto informativo sobre migración segura</t>
  </si>
  <si>
    <t>Material de información, educación y comunicación sobre migración segura</t>
  </si>
  <si>
    <t>Jabonera</t>
  </si>
  <si>
    <t>Bolsas plásticas pequeñas</t>
  </si>
  <si>
    <t>Estuche para artículos de higiene</t>
  </si>
  <si>
    <t>Se recomienda de tamaño regular o mediana</t>
  </si>
  <si>
    <t>Requiere de capacitación. Se sugiere distribuir sólo uno de estos artículos. Se recomienda que los tapabocas desechables sean quirúrgicos. Considerar tapabocas para niños/as.</t>
  </si>
  <si>
    <t>Se sugiere de gel de 400 a 600 mL hipoalergénico sin olor</t>
  </si>
  <si>
    <t>Se sugiere 1 toalla por miembro familiar.Se recomiendo de tamaño regular/mediana.</t>
  </si>
  <si>
    <t xml:space="preserve">Se sugiere que sea en crema, presentación de 250 mL o 2 unidades de 120 mL de olor neutro o leve si es posible. A base de productos naturales para embarazadas, niños&lt;5años y lactantes. </t>
  </si>
  <si>
    <t>Lona plástica</t>
  </si>
  <si>
    <t>De al menos 2x2 metros. Se recomeinda si es necesario improvisar algún resguardo por lluvia</t>
  </si>
  <si>
    <t>Pañales para adultos</t>
  </si>
  <si>
    <t>Pastillero</t>
  </si>
  <si>
    <t>Toalla de microfibra o algodón</t>
  </si>
  <si>
    <t>Vajilla</t>
  </si>
  <si>
    <t>Lámpara o linterna solar</t>
  </si>
  <si>
    <t>Mopa o coleto</t>
  </si>
  <si>
    <t>Papelera con tapa</t>
  </si>
  <si>
    <t>Bidón</t>
  </si>
  <si>
    <t>Esterilla</t>
  </si>
  <si>
    <t>Especificaciones</t>
  </si>
  <si>
    <t>Se recomienda de 100 gramos, con certificación de calidad.</t>
  </si>
  <si>
    <t>Capacidad hasta 2 litros para llevar agua potable.</t>
  </si>
  <si>
    <t>Se sugiere presentación en barra al menos de 120 gramos, de pH neutro, sin aroma, hipoalergénico.</t>
  </si>
  <si>
    <t>Paquete de 10 toallas sanitarias desechables</t>
  </si>
  <si>
    <t>Se sugiere distribuir solo uno de estos artículos. La distribución de copas menstruales requiere de capacitación previa</t>
  </si>
  <si>
    <t xml:space="preserve">Se recomienda de 100 o 120 mL hipoalergénico sin olor. </t>
  </si>
  <si>
    <t>Se recomienda su entrega para el desecho de toallas sanitarias.</t>
  </si>
  <si>
    <t>Este artículo es opcional a las pastillas potabilizadoras. Se recomienda de hasta 2 litros.</t>
  </si>
  <si>
    <t xml:space="preserve">Se sugiere al menos de 100 gr con un contenido de alcohol mayor al 60%. </t>
  </si>
  <si>
    <t xml:space="preserve">Se sugiere presentación en barra al menos de 120 gramos, de pH neutro, sin aroma, hipoalergénico. </t>
  </si>
  <si>
    <t>Se recomienda mínimo de 100 ml.</t>
  </si>
  <si>
    <t xml:space="preserve">Desodorante </t>
  </si>
  <si>
    <t xml:space="preserve">Se sugiere al menos de 100 mL con calidad certificada. </t>
  </si>
  <si>
    <t xml:space="preserve">Se sugiere 1 cepillo por miembro familiar. </t>
  </si>
  <si>
    <t>Se sugiere distribuir solo uno de estos artículos. La distribución de copas menstruales requiere de capacitación previa.</t>
  </si>
  <si>
    <t xml:space="preserve">En caso de personas mayores en el núcleo familiar. </t>
  </si>
  <si>
    <t xml:space="preserve">Se recomiendan 2 rollos de papel higiénico o 2 paquetes de toallas húmedas hipoalergénicas de 72 und. </t>
  </si>
  <si>
    <t>Se recomienda 1 rollo de papel higiénico o 1 paquete de toallas húmedas hipoalergénicas de 72 und.</t>
  </si>
  <si>
    <t>Cuando se identifique bebés en el núcleo familiar se sugiere 1 paquete de 10 unidades de tallas M y L. Opcionalmente se pueden distribuir pañales de tela.</t>
  </si>
  <si>
    <t>Cuando se identifique bebés en el núcleo familiar se sugiere se recomienda 1 paquete de toallas húmedas hipoalergénicas de 72 unidades.</t>
  </si>
  <si>
    <t>Se sugiere con batería y cargador para teléfono. Requiere de capacitación para su uso.</t>
  </si>
  <si>
    <t>Se sugiere distribuir (1) blíster de 10 tabletas. Recomendaciones de ASH: 1 pastilla de 33mg = 5-10L; 10 pastillas de 33mg para 100L; 1 pastilla de 67mg = 10-20L; 10 pastillas de 67mg para 200L. Requiere de capacitación para su uso.</t>
  </si>
  <si>
    <t xml:space="preserve">Se sugiere un paquete de 10 unidades en caso de personas mayores en el núcleo familiar. Se recomienda estipular 2 tallas distintas. </t>
  </si>
  <si>
    <t>Requiere de capacitación para su uso e higiene.</t>
  </si>
  <si>
    <t>Se sugiere al menos 1 galón (3,8 L) con un contenido de alcohol mayor al 60%.</t>
  </si>
  <si>
    <t>Se sugiere al menos 1 litro. Componente activo: hipoclorito de sodio.</t>
  </si>
  <si>
    <t>Se sugiere presentación en barra al menos de 120 gramos.</t>
  </si>
  <si>
    <t>Se sugiere tomar en cuenta si se distribuyen colchoneta.</t>
  </si>
  <si>
    <t>Se sugiere distribuir solo uno de estos artículos. Verificar las condiciones del contexto y lo que culturamente sea oportuno para las comunidades.</t>
  </si>
  <si>
    <t>Se sugiere presentación en barra de 250 gramos.</t>
  </si>
  <si>
    <t>Se sugiere un juego de vasos, platos, cubiertos para 4 personas.</t>
  </si>
  <si>
    <t>Se recomienda de tamaño regular o mediana.</t>
  </si>
  <si>
    <t xml:space="preserve">Se recomienda en crema con un Factor de Protección Solar (FPS) de 30 o más. </t>
  </si>
  <si>
    <t>Kit básico de primeros auxilios</t>
  </si>
  <si>
    <t>Se recomienda que incluya por lo menos un pañuelo triangular y un paquete pequeño de gasas.</t>
  </si>
  <si>
    <t>Se recomienda como medida mínima 20x15cm</t>
  </si>
  <si>
    <t>Capacidad entre 35 litros (L) y 45 L, de material liviano, resistente e impermeable. Preferiblemente de lona o polyester.</t>
  </si>
  <si>
    <t>Se sugiere distribuir en conjunto con colchoneta, chinchorro o hamaca. Se sugiere de material liviano y compacto. El material (algodón o térmica aluminizada) dependerá del contexto.</t>
  </si>
  <si>
    <r>
      <t xml:space="preserve">Se sugiere distribuir sólo uno de estos artículos. En caso de distribuir </t>
    </r>
    <r>
      <rPr>
        <b/>
        <sz val="11"/>
        <color theme="1"/>
        <rFont val="Calibri"/>
        <family val="2"/>
        <scheme val="minor"/>
      </rPr>
      <t>sleeping bag</t>
    </r>
    <r>
      <rPr>
        <sz val="11"/>
        <color theme="1"/>
        <rFont val="Calibri"/>
        <family val="2"/>
        <scheme val="minor"/>
      </rPr>
      <t xml:space="preserve"> no es necesaria la distribución de cobija. Se recomienda que en conjunto con la </t>
    </r>
    <r>
      <rPr>
        <b/>
        <sz val="11"/>
        <color theme="1"/>
        <rFont val="Calibri"/>
        <family val="2"/>
        <scheme val="minor"/>
      </rPr>
      <t>hamaca</t>
    </r>
    <r>
      <rPr>
        <sz val="11"/>
        <color theme="1"/>
        <rFont val="Calibri"/>
        <family val="2"/>
        <scheme val="minor"/>
      </rPr>
      <t xml:space="preserve">, se distribuya un juego de cuerdas de al menos dos metros.  En el caso de </t>
    </r>
    <r>
      <rPr>
        <b/>
        <sz val="11"/>
        <color theme="1"/>
        <rFont val="Calibri"/>
        <family val="2"/>
        <scheme val="minor"/>
      </rPr>
      <t>colchonetas</t>
    </r>
    <r>
      <rPr>
        <sz val="11"/>
        <color theme="1"/>
        <rFont val="Calibri"/>
        <family val="2"/>
        <scheme val="minor"/>
      </rPr>
      <t xml:space="preserve"> que sean portables, impermebales, compactas</t>
    </r>
    <r>
      <rPr>
        <sz val="11"/>
        <rFont val="Calibri"/>
        <family val="2"/>
        <scheme val="minor"/>
      </rPr>
      <t xml:space="preserve"> y con un espesor máximo de 4 cm</t>
    </r>
    <r>
      <rPr>
        <sz val="11"/>
        <color theme="1"/>
        <rFont val="Calibri"/>
        <family val="2"/>
        <scheme val="minor"/>
      </rPr>
      <t>.</t>
    </r>
  </si>
  <si>
    <r>
      <t xml:space="preserve">Se sugiere distribuir sólo uno de estos artículos. En caso de distribuir </t>
    </r>
    <r>
      <rPr>
        <b/>
        <sz val="11"/>
        <rFont val="Calibri"/>
        <family val="2"/>
        <scheme val="minor"/>
      </rPr>
      <t>sleeping bag</t>
    </r>
    <r>
      <rPr>
        <sz val="11"/>
        <rFont val="Calibri"/>
        <family val="2"/>
        <scheme val="minor"/>
      </rPr>
      <t xml:space="preserve"> no es necesaria la distribución de cobija. Se recomienda que en conjunto con la </t>
    </r>
    <r>
      <rPr>
        <b/>
        <sz val="11"/>
        <rFont val="Calibri"/>
        <family val="2"/>
        <scheme val="minor"/>
      </rPr>
      <t>hamaca</t>
    </r>
    <r>
      <rPr>
        <sz val="11"/>
        <rFont val="Calibri"/>
        <family val="2"/>
        <scheme val="minor"/>
      </rPr>
      <t xml:space="preserve">, se distribuya un juego de cuerdas de al menos dos metros.  En el caso de </t>
    </r>
    <r>
      <rPr>
        <b/>
        <sz val="11"/>
        <rFont val="Calibri"/>
        <family val="2"/>
        <scheme val="minor"/>
      </rPr>
      <t>colchonetas</t>
    </r>
    <r>
      <rPr>
        <sz val="11"/>
        <rFont val="Calibri"/>
        <family val="2"/>
        <scheme val="minor"/>
      </rPr>
      <t xml:space="preserve"> que sean portables, impermebales, compactas y con un espesor máximo de 4 cm.</t>
    </r>
  </si>
  <si>
    <t>Se sugieren circulares (H=260cm) o rectangulares (L=180cm, A=160cm y H=150cm). El tipo de mosquitero dependerá si se entregan colchonetas/sleeping bags o hamacas. Requiere capacitación.</t>
  </si>
  <si>
    <t>Medidas sugeridas: 180x90 cm. Se sugiere en caso de no haber colchonetas. Debe estar adaptado al contexto.</t>
  </si>
  <si>
    <t>Se sugiere de hasta 15 L. Uno para almacenamiento y uno para transporte. Uno de los tobos con tapa, asa y grifo dispensador; y otro sólo con tapa y asa.</t>
  </si>
  <si>
    <t>Capacidad recomendada de 10 litros. Se recomienda este artículo si se estipula distribuir sólo 1 tobo plástico con tapa. Este ítem serviría para el almacenamiento de agua.</t>
  </si>
  <si>
    <t>Se sugieren circulares (H=260cm) o rectangulares (L=180cm, A=160cm y H=150cm). Se sugiere distribuir en proporción a las colchonetas o hamacas. Mínimo 2 mosquiteros (ajustar cantidad según miembros de familia) Cantidad dependerá de grupo familiar: &lt;3 personas  1 mosq., 4-5 personas 2 mosquiteros, 6-7 personas 3 mosquiteros, &gt;8 personas 4 mosquiteros.</t>
  </si>
  <si>
    <t>Costo unitario 2 (USD)</t>
  </si>
  <si>
    <t>Costo unitario  1 (USD)</t>
  </si>
  <si>
    <t>Costo total (USD)</t>
  </si>
  <si>
    <t>Costo unitario promedio (USD)</t>
  </si>
  <si>
    <t>Total estimado artículos opcionales</t>
  </si>
  <si>
    <t>9,75</t>
  </si>
  <si>
    <t>Total estimado kit completo</t>
  </si>
  <si>
    <t>Total estimado artículos permanentes + COVID-19</t>
  </si>
  <si>
    <t>COSTOS (USD)</t>
  </si>
  <si>
    <t>Total estimado artículos permanentes + COVID-19 (por beneficiario para una familia de 4 personas)</t>
  </si>
  <si>
    <t>Total estimado kit completo (por beneficiario para una familia de 4 personas)</t>
  </si>
  <si>
    <t>Total estimado artículos COVID-19 (USD)</t>
  </si>
  <si>
    <t>Total estimado artículos permanentes (USD)</t>
  </si>
  <si>
    <t>Total estimado artículos permanentes + COVID-19 (USD)</t>
  </si>
  <si>
    <t>Total estimado kit completo (USD)</t>
  </si>
  <si>
    <t>Total estimado artículos opcionales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</si>
</sst>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F14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</cellXfs>
  <cellStyles count="2">
    <cellStyle name="Comma 2" xfId="1" xr:uid="{2B09551F-F332-4319-8BAF-78B95B322016}"/>
    <cellStyle name="Normal" xfId="0" builtinId="0"/>
  </cellStyles>
  <dxfs count="0"/>
  <tableStyles count="0" defaultTableStyle="TableStyleMedium2" defaultPivotStyle="PivotStyleLight16"/>
  <colors>
    <mruColors>
      <color rgb="FFFFCCCC"/>
      <color rgb="FFF9D7D8"/>
      <color rgb="FFF5C1C2"/>
      <color rgb="FF7F14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26" Type="http://schemas.openxmlformats.org/officeDocument/2006/relationships/image" Target="../media/image25.jpeg"/><Relationship Id="rId3" Type="http://schemas.openxmlformats.org/officeDocument/2006/relationships/image" Target="../media/image3.png"/><Relationship Id="rId21" Type="http://schemas.openxmlformats.org/officeDocument/2006/relationships/image" Target="../media/image20.png"/><Relationship Id="rId34" Type="http://schemas.openxmlformats.org/officeDocument/2006/relationships/image" Target="../media/image3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33" Type="http://schemas.openxmlformats.org/officeDocument/2006/relationships/image" Target="../media/image32.pn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20" Type="http://schemas.openxmlformats.org/officeDocument/2006/relationships/image" Target="../media/image19.png"/><Relationship Id="rId29" Type="http://schemas.openxmlformats.org/officeDocument/2006/relationships/image" Target="../media/image28.jpeg"/><Relationship Id="rId1" Type="http://schemas.openxmlformats.org/officeDocument/2006/relationships/image" Target="../media/image1.jpeg"/><Relationship Id="rId6" Type="http://schemas.microsoft.com/office/2007/relationships/hdphoto" Target="../media/hdphoto1.wdp"/><Relationship Id="rId11" Type="http://schemas.openxmlformats.org/officeDocument/2006/relationships/image" Target="../media/image10.pn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png"/><Relationship Id="rId5" Type="http://schemas.openxmlformats.org/officeDocument/2006/relationships/image" Target="../media/image5.png"/><Relationship Id="rId15" Type="http://schemas.openxmlformats.org/officeDocument/2006/relationships/image" Target="../media/image14.png"/><Relationship Id="rId23" Type="http://schemas.openxmlformats.org/officeDocument/2006/relationships/image" Target="../media/image22.jpeg"/><Relationship Id="rId28" Type="http://schemas.openxmlformats.org/officeDocument/2006/relationships/image" Target="../media/image27.png"/><Relationship Id="rId36" Type="http://schemas.openxmlformats.org/officeDocument/2006/relationships/image" Target="../media/image35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31" Type="http://schemas.openxmlformats.org/officeDocument/2006/relationships/image" Target="../media/image30.jpeg"/><Relationship Id="rId4" Type="http://schemas.openxmlformats.org/officeDocument/2006/relationships/image" Target="../media/image4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Relationship Id="rId35" Type="http://schemas.openxmlformats.org/officeDocument/2006/relationships/image" Target="../media/image3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6.png"/><Relationship Id="rId13" Type="http://schemas.openxmlformats.org/officeDocument/2006/relationships/image" Target="../media/image40.jpeg"/><Relationship Id="rId18" Type="http://schemas.openxmlformats.org/officeDocument/2006/relationships/image" Target="../media/image45.jpeg"/><Relationship Id="rId26" Type="http://schemas.openxmlformats.org/officeDocument/2006/relationships/image" Target="../media/image16.jpeg"/><Relationship Id="rId39" Type="http://schemas.openxmlformats.org/officeDocument/2006/relationships/image" Target="../media/image30.jpeg"/><Relationship Id="rId3" Type="http://schemas.openxmlformats.org/officeDocument/2006/relationships/image" Target="../media/image4.jpeg"/><Relationship Id="rId21" Type="http://schemas.openxmlformats.org/officeDocument/2006/relationships/image" Target="../media/image14.png"/><Relationship Id="rId34" Type="http://schemas.openxmlformats.org/officeDocument/2006/relationships/image" Target="../media/image51.png"/><Relationship Id="rId42" Type="http://schemas.openxmlformats.org/officeDocument/2006/relationships/image" Target="../media/image35.jpeg"/><Relationship Id="rId7" Type="http://schemas.openxmlformats.org/officeDocument/2006/relationships/image" Target="../media/image8.jpeg"/><Relationship Id="rId12" Type="http://schemas.openxmlformats.org/officeDocument/2006/relationships/image" Target="../media/image12.jpeg"/><Relationship Id="rId17" Type="http://schemas.openxmlformats.org/officeDocument/2006/relationships/image" Target="../media/image44.png"/><Relationship Id="rId25" Type="http://schemas.openxmlformats.org/officeDocument/2006/relationships/image" Target="../media/image15.jpeg"/><Relationship Id="rId33" Type="http://schemas.openxmlformats.org/officeDocument/2006/relationships/image" Target="../media/image25.jpeg"/><Relationship Id="rId38" Type="http://schemas.openxmlformats.org/officeDocument/2006/relationships/image" Target="../media/image29.jpeg"/><Relationship Id="rId2" Type="http://schemas.openxmlformats.org/officeDocument/2006/relationships/image" Target="../media/image38.jpeg"/><Relationship Id="rId16" Type="http://schemas.openxmlformats.org/officeDocument/2006/relationships/image" Target="../media/image43.png"/><Relationship Id="rId20" Type="http://schemas.openxmlformats.org/officeDocument/2006/relationships/image" Target="../media/image47.jpeg"/><Relationship Id="rId29" Type="http://schemas.openxmlformats.org/officeDocument/2006/relationships/image" Target="../media/image50.jpeg"/><Relationship Id="rId41" Type="http://schemas.openxmlformats.org/officeDocument/2006/relationships/image" Target="../media/image53.jpeg"/><Relationship Id="rId1" Type="http://schemas.openxmlformats.org/officeDocument/2006/relationships/image" Target="../media/image37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17.png"/><Relationship Id="rId32" Type="http://schemas.openxmlformats.org/officeDocument/2006/relationships/image" Target="../media/image34.jpeg"/><Relationship Id="rId37" Type="http://schemas.openxmlformats.org/officeDocument/2006/relationships/image" Target="../media/image28.jpeg"/><Relationship Id="rId40" Type="http://schemas.openxmlformats.org/officeDocument/2006/relationships/image" Target="../media/image52.jpeg"/><Relationship Id="rId5" Type="http://schemas.microsoft.com/office/2007/relationships/hdphoto" Target="../media/hdphoto1.wdp"/><Relationship Id="rId15" Type="http://schemas.openxmlformats.org/officeDocument/2006/relationships/image" Target="../media/image42.jpeg"/><Relationship Id="rId23" Type="http://schemas.openxmlformats.org/officeDocument/2006/relationships/image" Target="../media/image49.png"/><Relationship Id="rId28" Type="http://schemas.openxmlformats.org/officeDocument/2006/relationships/image" Target="../media/image21.jpeg"/><Relationship Id="rId36" Type="http://schemas.openxmlformats.org/officeDocument/2006/relationships/image" Target="../media/image27.png"/><Relationship Id="rId10" Type="http://schemas.openxmlformats.org/officeDocument/2006/relationships/image" Target="../media/image10.png"/><Relationship Id="rId19" Type="http://schemas.openxmlformats.org/officeDocument/2006/relationships/image" Target="../media/image46.jpeg"/><Relationship Id="rId31" Type="http://schemas.openxmlformats.org/officeDocument/2006/relationships/image" Target="../media/image23.jpeg"/><Relationship Id="rId4" Type="http://schemas.openxmlformats.org/officeDocument/2006/relationships/image" Target="../media/image5.png"/><Relationship Id="rId9" Type="http://schemas.openxmlformats.org/officeDocument/2006/relationships/image" Target="../media/image39.jpeg"/><Relationship Id="rId14" Type="http://schemas.openxmlformats.org/officeDocument/2006/relationships/image" Target="../media/image41.jpeg"/><Relationship Id="rId22" Type="http://schemas.openxmlformats.org/officeDocument/2006/relationships/image" Target="../media/image48.jpeg"/><Relationship Id="rId27" Type="http://schemas.openxmlformats.org/officeDocument/2006/relationships/image" Target="../media/image18.jpeg"/><Relationship Id="rId30" Type="http://schemas.openxmlformats.org/officeDocument/2006/relationships/image" Target="../media/image22.jpeg"/><Relationship Id="rId35" Type="http://schemas.openxmlformats.org/officeDocument/2006/relationships/image" Target="../media/image26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60.jpeg"/><Relationship Id="rId18" Type="http://schemas.openxmlformats.org/officeDocument/2006/relationships/image" Target="../media/image17.png"/><Relationship Id="rId3" Type="http://schemas.openxmlformats.org/officeDocument/2006/relationships/image" Target="../media/image5.png"/><Relationship Id="rId21" Type="http://schemas.openxmlformats.org/officeDocument/2006/relationships/image" Target="../media/image66.jpeg"/><Relationship Id="rId7" Type="http://schemas.openxmlformats.org/officeDocument/2006/relationships/image" Target="../media/image55.jpeg"/><Relationship Id="rId12" Type="http://schemas.openxmlformats.org/officeDocument/2006/relationships/image" Target="../media/image59.jpeg"/><Relationship Id="rId17" Type="http://schemas.openxmlformats.org/officeDocument/2006/relationships/image" Target="../media/image49.png"/><Relationship Id="rId25" Type="http://schemas.openxmlformats.org/officeDocument/2006/relationships/image" Target="../media/image35.jpeg"/><Relationship Id="rId2" Type="http://schemas.openxmlformats.org/officeDocument/2006/relationships/image" Target="../media/image54.jpeg"/><Relationship Id="rId16" Type="http://schemas.openxmlformats.org/officeDocument/2006/relationships/image" Target="../media/image63.png"/><Relationship Id="rId20" Type="http://schemas.openxmlformats.org/officeDocument/2006/relationships/image" Target="../media/image65.jpeg"/><Relationship Id="rId1" Type="http://schemas.openxmlformats.org/officeDocument/2006/relationships/image" Target="../media/image38.jpeg"/><Relationship Id="rId6" Type="http://schemas.openxmlformats.org/officeDocument/2006/relationships/image" Target="../media/image39.jpeg"/><Relationship Id="rId11" Type="http://schemas.openxmlformats.org/officeDocument/2006/relationships/image" Target="../media/image58.jpeg"/><Relationship Id="rId24" Type="http://schemas.openxmlformats.org/officeDocument/2006/relationships/image" Target="../media/image69.jpeg"/><Relationship Id="rId5" Type="http://schemas.openxmlformats.org/officeDocument/2006/relationships/image" Target="../media/image8.jpeg"/><Relationship Id="rId15" Type="http://schemas.openxmlformats.org/officeDocument/2006/relationships/image" Target="../media/image62.jpeg"/><Relationship Id="rId23" Type="http://schemas.openxmlformats.org/officeDocument/2006/relationships/image" Target="../media/image68.png"/><Relationship Id="rId10" Type="http://schemas.openxmlformats.org/officeDocument/2006/relationships/image" Target="../media/image57.jpeg"/><Relationship Id="rId19" Type="http://schemas.openxmlformats.org/officeDocument/2006/relationships/image" Target="../media/image64.jpeg"/><Relationship Id="rId4" Type="http://schemas.microsoft.com/office/2007/relationships/hdphoto" Target="../media/hdphoto1.wdp"/><Relationship Id="rId9" Type="http://schemas.openxmlformats.org/officeDocument/2006/relationships/image" Target="../media/image56.png"/><Relationship Id="rId14" Type="http://schemas.openxmlformats.org/officeDocument/2006/relationships/image" Target="../media/image61.jpeg"/><Relationship Id="rId22" Type="http://schemas.openxmlformats.org/officeDocument/2006/relationships/image" Target="../media/image6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288216</xdr:colOff>
      <xdr:row>9</xdr:row>
      <xdr:rowOff>104439</xdr:rowOff>
    </xdr:from>
    <xdr:to>
      <xdr:col>2</xdr:col>
      <xdr:colOff>513766</xdr:colOff>
      <xdr:row>9</xdr:row>
      <xdr:rowOff>419548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8BD646-C5E4-4E98-9602-146FF4ED6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9441" y="2819064"/>
          <a:ext cx="225550" cy="315109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10</xdr:row>
      <xdr:rowOff>152400</xdr:rowOff>
    </xdr:from>
    <xdr:to>
      <xdr:col>2</xdr:col>
      <xdr:colOff>632001</xdr:colOff>
      <xdr:row>10</xdr:row>
      <xdr:rowOff>479547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841671-6843-4858-B084-18F47C85A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8614" y="3248025"/>
          <a:ext cx="450802" cy="330957"/>
        </a:xfrm>
        <a:prstGeom prst="rect">
          <a:avLst/>
        </a:prstGeom>
      </xdr:spPr>
    </xdr:pic>
    <xdr:clientData/>
  </xdr:twoCellAnchor>
  <xdr:twoCellAnchor editAs="oneCell">
    <xdr:from>
      <xdr:col>2</xdr:col>
      <xdr:colOff>277907</xdr:colOff>
      <xdr:row>11</xdr:row>
      <xdr:rowOff>44825</xdr:rowOff>
    </xdr:from>
    <xdr:to>
      <xdr:col>2</xdr:col>
      <xdr:colOff>548777</xdr:colOff>
      <xdr:row>11</xdr:row>
      <xdr:rowOff>361279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771A0D-4C53-446E-B305-A3420EEE7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1037" y="3713855"/>
          <a:ext cx="272775" cy="327884"/>
        </a:xfrm>
        <a:prstGeom prst="rect">
          <a:avLst/>
        </a:prstGeom>
      </xdr:spPr>
    </xdr:pic>
    <xdr:clientData/>
  </xdr:twoCellAnchor>
  <xdr:twoCellAnchor editAs="oneCell">
    <xdr:from>
      <xdr:col>2</xdr:col>
      <xdr:colOff>242047</xdr:colOff>
      <xdr:row>12</xdr:row>
      <xdr:rowOff>98612</xdr:rowOff>
    </xdr:from>
    <xdr:to>
      <xdr:col>2</xdr:col>
      <xdr:colOff>593982</xdr:colOff>
      <xdr:row>12</xdr:row>
      <xdr:rowOff>322655</xdr:rowOff>
    </xdr:to>
    <xdr:pic>
      <xdr:nvPicPr>
        <xdr:cNvPr id="5" name="Picture 4" descr="Image result for cobija">
          <a:extLst>
            <a:ext uri="{FF2B5EF4-FFF2-40B4-BE49-F238E27FC236}">
              <a16:creationId xmlns:a16="http://schemas.microsoft.com/office/drawing/2014/main" id="{6EBDCF5F-A20B-4490-A3C7-D770B55DE4A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082" y="4142927"/>
          <a:ext cx="351935" cy="2373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170333</xdr:colOff>
      <xdr:row>13</xdr:row>
      <xdr:rowOff>0</xdr:rowOff>
    </xdr:from>
    <xdr:to>
      <xdr:col>2</xdr:col>
      <xdr:colOff>632314</xdr:colOff>
      <xdr:row>13</xdr:row>
      <xdr:rowOff>359942</xdr:rowOff>
    </xdr:to>
    <xdr:pic>
      <xdr:nvPicPr>
        <xdr:cNvPr id="6" name="Picture 5" descr="Image result for colchoneta dormir">
          <a:extLst>
            <a:ext uri="{FF2B5EF4-FFF2-40B4-BE49-F238E27FC236}">
              <a16:creationId xmlns:a16="http://schemas.microsoft.com/office/drawing/2014/main" id="{30DAEA8C-92C2-4B1D-9DE5-35DC190BC5D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368" y="4648200"/>
          <a:ext cx="454361" cy="3542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251011</xdr:colOff>
      <xdr:row>15</xdr:row>
      <xdr:rowOff>35857</xdr:rowOff>
    </xdr:from>
    <xdr:to>
      <xdr:col>2</xdr:col>
      <xdr:colOff>554696</xdr:colOff>
      <xdr:row>15</xdr:row>
      <xdr:rowOff>359931</xdr:rowOff>
    </xdr:to>
    <xdr:pic>
      <xdr:nvPicPr>
        <xdr:cNvPr id="7" name="Picture 6" descr="Resultado de imagen para sleeping bag">
          <a:extLst>
            <a:ext uri="{FF2B5EF4-FFF2-40B4-BE49-F238E27FC236}">
              <a16:creationId xmlns:a16="http://schemas.microsoft.com/office/drawing/2014/main" id="{B861A8B3-EC47-4853-BCF8-27F971BF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426" y="5522257"/>
          <a:ext cx="303685" cy="32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170332</xdr:colOff>
      <xdr:row>16</xdr:row>
      <xdr:rowOff>71720</xdr:rowOff>
    </xdr:from>
    <xdr:to>
      <xdr:col>2</xdr:col>
      <xdr:colOff>630659</xdr:colOff>
      <xdr:row>16</xdr:row>
      <xdr:rowOff>324289</xdr:rowOff>
    </xdr:to>
    <xdr:pic>
      <xdr:nvPicPr>
        <xdr:cNvPr id="8" name="Picture 7" descr="Image result for jabon azul venezuela">
          <a:extLst>
            <a:ext uri="{FF2B5EF4-FFF2-40B4-BE49-F238E27FC236}">
              <a16:creationId xmlns:a16="http://schemas.microsoft.com/office/drawing/2014/main" id="{50182B52-7221-404E-BFD8-BE5904B0A4D9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367" y="5975315"/>
          <a:ext cx="452707" cy="244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161365</xdr:colOff>
      <xdr:row>17</xdr:row>
      <xdr:rowOff>35858</xdr:rowOff>
    </xdr:from>
    <xdr:to>
      <xdr:col>2</xdr:col>
      <xdr:colOff>589206</xdr:colOff>
      <xdr:row>17</xdr:row>
      <xdr:rowOff>358384</xdr:rowOff>
    </xdr:to>
    <xdr:pic>
      <xdr:nvPicPr>
        <xdr:cNvPr id="9" name="Picture 8" descr="Resultado de imagen para toalla de microfibra&quot;">
          <a:extLst>
            <a:ext uri="{FF2B5EF4-FFF2-40B4-BE49-F238E27FC236}">
              <a16:creationId xmlns:a16="http://schemas.microsoft.com/office/drawing/2014/main" id="{27D71BB7-6538-42EF-92AC-40619FA224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99" b="8479"/>
        <a:stretch/>
      </xdr:blipFill>
      <xdr:spPr bwMode="auto">
        <a:xfrm>
          <a:off x="2344495" y="6322358"/>
          <a:ext cx="435461" cy="326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161367</xdr:colOff>
      <xdr:row>14</xdr:row>
      <xdr:rowOff>44825</xdr:rowOff>
    </xdr:from>
    <xdr:to>
      <xdr:col>2</xdr:col>
      <xdr:colOff>665423</xdr:colOff>
      <xdr:row>14</xdr:row>
      <xdr:rowOff>320641</xdr:rowOff>
    </xdr:to>
    <xdr:pic>
      <xdr:nvPicPr>
        <xdr:cNvPr id="11" name="Picture 10" descr="Imagen relacionada">
          <a:extLst>
            <a:ext uri="{FF2B5EF4-FFF2-40B4-BE49-F238E27FC236}">
              <a16:creationId xmlns:a16="http://schemas.microsoft.com/office/drawing/2014/main" id="{98A1690D-7399-4FB3-B2BA-52156B2336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12" b="5932"/>
        <a:stretch/>
      </xdr:blipFill>
      <xdr:spPr bwMode="auto">
        <a:xfrm>
          <a:off x="2344497" y="5114030"/>
          <a:ext cx="505961" cy="287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302781</xdr:colOff>
      <xdr:row>31</xdr:row>
      <xdr:rowOff>47130</xdr:rowOff>
    </xdr:from>
    <xdr:to>
      <xdr:col>2</xdr:col>
      <xdr:colOff>511202</xdr:colOff>
      <xdr:row>31</xdr:row>
      <xdr:rowOff>359217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9A28B70-4C42-444A-A0B1-D223A4CF70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11471" b="17294"/>
        <a:stretch/>
      </xdr:blipFill>
      <xdr:spPr>
        <a:xfrm rot="2662483">
          <a:off x="2484006" y="15327135"/>
          <a:ext cx="200801" cy="302562"/>
        </a:xfrm>
        <a:prstGeom prst="rect">
          <a:avLst/>
        </a:prstGeom>
      </xdr:spPr>
    </xdr:pic>
    <xdr:clientData/>
  </xdr:twoCellAnchor>
  <xdr:twoCellAnchor editAs="oneCell">
    <xdr:from>
      <xdr:col>2</xdr:col>
      <xdr:colOff>233082</xdr:colOff>
      <xdr:row>32</xdr:row>
      <xdr:rowOff>26894</xdr:rowOff>
    </xdr:from>
    <xdr:to>
      <xdr:col>2</xdr:col>
      <xdr:colOff>569851</xdr:colOff>
      <xdr:row>32</xdr:row>
      <xdr:rowOff>359757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DCF75FF-0194-4DB8-806D-F631FC9C4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6212" y="15684089"/>
          <a:ext cx="334864" cy="338578"/>
        </a:xfrm>
        <a:prstGeom prst="rect">
          <a:avLst/>
        </a:prstGeom>
      </xdr:spPr>
    </xdr:pic>
    <xdr:clientData/>
  </xdr:twoCellAnchor>
  <xdr:twoCellAnchor editAs="oneCell">
    <xdr:from>
      <xdr:col>2</xdr:col>
      <xdr:colOff>259976</xdr:colOff>
      <xdr:row>33</xdr:row>
      <xdr:rowOff>26894</xdr:rowOff>
    </xdr:from>
    <xdr:to>
      <xdr:col>2</xdr:col>
      <xdr:colOff>573741</xdr:colOff>
      <xdr:row>33</xdr:row>
      <xdr:rowOff>345296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209A580-14B5-4FEB-B9A7-F6A6F494B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9296" y="16065089"/>
          <a:ext cx="315670" cy="320307"/>
        </a:xfrm>
        <a:prstGeom prst="rect">
          <a:avLst/>
        </a:prstGeom>
      </xdr:spPr>
    </xdr:pic>
    <xdr:clientData/>
  </xdr:twoCellAnchor>
  <xdr:twoCellAnchor editAs="oneCell">
    <xdr:from>
      <xdr:col>2</xdr:col>
      <xdr:colOff>239918</xdr:colOff>
      <xdr:row>28</xdr:row>
      <xdr:rowOff>196439</xdr:rowOff>
    </xdr:from>
    <xdr:to>
      <xdr:col>2</xdr:col>
      <xdr:colOff>587636</xdr:colOff>
      <xdr:row>28</xdr:row>
      <xdr:rowOff>532727</xdr:rowOff>
    </xdr:to>
    <xdr:pic>
      <xdr:nvPicPr>
        <xdr:cNvPr id="15" name="Picture 14" descr="Resultado de imagen para mosquitero&quot;">
          <a:extLst>
            <a:ext uri="{FF2B5EF4-FFF2-40B4-BE49-F238E27FC236}">
              <a16:creationId xmlns:a16="http://schemas.microsoft.com/office/drawing/2014/main" id="{86668811-360B-4A7B-8AE6-35D095FDD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143" y="10597739"/>
          <a:ext cx="343908" cy="336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301407</xdr:colOff>
      <xdr:row>30</xdr:row>
      <xdr:rowOff>11958</xdr:rowOff>
    </xdr:from>
    <xdr:to>
      <xdr:col>2</xdr:col>
      <xdr:colOff>608896</xdr:colOff>
      <xdr:row>30</xdr:row>
      <xdr:rowOff>437772</xdr:rowOff>
    </xdr:to>
    <xdr:pic>
      <xdr:nvPicPr>
        <xdr:cNvPr id="16" name="Picture 15" descr="Resultado de imagen para solar light sunbell&quot;">
          <a:extLst>
            <a:ext uri="{FF2B5EF4-FFF2-40B4-BE49-F238E27FC236}">
              <a16:creationId xmlns:a16="http://schemas.microsoft.com/office/drawing/2014/main" id="{84269979-0004-4851-A9EF-219B35E3B6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7" r="27309"/>
        <a:stretch/>
      </xdr:blipFill>
      <xdr:spPr bwMode="auto">
        <a:xfrm>
          <a:off x="2482632" y="12061083"/>
          <a:ext cx="307489" cy="435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328612</xdr:colOff>
      <xdr:row>5</xdr:row>
      <xdr:rowOff>4763</xdr:rowOff>
    </xdr:from>
    <xdr:to>
      <xdr:col>2</xdr:col>
      <xdr:colOff>473779</xdr:colOff>
      <xdr:row>5</xdr:row>
      <xdr:rowOff>364078</xdr:rowOff>
    </xdr:to>
    <xdr:pic>
      <xdr:nvPicPr>
        <xdr:cNvPr id="17" name="Picture 16" descr="A picture containing toiletry, lotion&#10;&#10;Description automatically generated">
          <a:extLst>
            <a:ext uri="{FF2B5EF4-FFF2-40B4-BE49-F238E27FC236}">
              <a16:creationId xmlns:a16="http://schemas.microsoft.com/office/drawing/2014/main" id="{1B5513F5-2E5B-4E01-8AFA-45EE0C6F5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027" y="1768793"/>
          <a:ext cx="152787" cy="36122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</xdr:row>
      <xdr:rowOff>45722</xdr:rowOff>
    </xdr:from>
    <xdr:to>
      <xdr:col>2</xdr:col>
      <xdr:colOff>666749</xdr:colOff>
      <xdr:row>3</xdr:row>
      <xdr:rowOff>326659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3EBA77A-2249-4EA1-99EC-5C12D419C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047752"/>
          <a:ext cx="523874" cy="28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29</xdr:row>
      <xdr:rowOff>266700</xdr:rowOff>
    </xdr:from>
    <xdr:to>
      <xdr:col>2</xdr:col>
      <xdr:colOff>586780</xdr:colOff>
      <xdr:row>29</xdr:row>
      <xdr:rowOff>516277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1F0E1E5-562F-45F3-BEEA-5CB530C23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1401425"/>
          <a:ext cx="472480" cy="259102"/>
        </a:xfrm>
        <a:prstGeom prst="rect">
          <a:avLst/>
        </a:prstGeom>
      </xdr:spPr>
    </xdr:pic>
    <xdr:clientData/>
  </xdr:twoCellAnchor>
  <xdr:twoCellAnchor editAs="oneCell">
    <xdr:from>
      <xdr:col>2</xdr:col>
      <xdr:colOff>259080</xdr:colOff>
      <xdr:row>4</xdr:row>
      <xdr:rowOff>22860</xdr:rowOff>
    </xdr:from>
    <xdr:to>
      <xdr:col>2</xdr:col>
      <xdr:colOff>624840</xdr:colOff>
      <xdr:row>4</xdr:row>
      <xdr:rowOff>320603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D25F8D1-8547-47C2-9F59-B9996F0A0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0" y="1400175"/>
          <a:ext cx="371475" cy="297743"/>
        </a:xfrm>
        <a:prstGeom prst="rect">
          <a:avLst/>
        </a:prstGeom>
      </xdr:spPr>
    </xdr:pic>
    <xdr:clientData/>
  </xdr:twoCellAnchor>
  <xdr:twoCellAnchor editAs="oneCell">
    <xdr:from>
      <xdr:col>2</xdr:col>
      <xdr:colOff>74026</xdr:colOff>
      <xdr:row>18</xdr:row>
      <xdr:rowOff>0</xdr:rowOff>
    </xdr:from>
    <xdr:to>
      <xdr:col>2</xdr:col>
      <xdr:colOff>727353</xdr:colOff>
      <xdr:row>19</xdr:row>
      <xdr:rowOff>0</xdr:rowOff>
    </xdr:to>
    <xdr:pic>
      <xdr:nvPicPr>
        <xdr:cNvPr id="21" name="Picture 20" descr="Cepillo de Dientes Verde PNG transparente - StickPNG">
          <a:extLst>
            <a:ext uri="{FF2B5EF4-FFF2-40B4-BE49-F238E27FC236}">
              <a16:creationId xmlns:a16="http://schemas.microsoft.com/office/drawing/2014/main" id="{F13F50ED-DC82-4B86-8067-107A32AF61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72" b="21350"/>
        <a:stretch/>
      </xdr:blipFill>
      <xdr:spPr bwMode="auto">
        <a:xfrm rot="1066856">
          <a:off x="2255251" y="6829425"/>
          <a:ext cx="653327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167640</xdr:colOff>
      <xdr:row>19</xdr:row>
      <xdr:rowOff>60960</xdr:rowOff>
    </xdr:from>
    <xdr:to>
      <xdr:col>2</xdr:col>
      <xdr:colOff>663603</xdr:colOff>
      <xdr:row>19</xdr:row>
      <xdr:rowOff>345296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D6C2827-E3B8-4C31-B301-612818A0D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867650"/>
          <a:ext cx="495963" cy="288146"/>
        </a:xfrm>
        <a:prstGeom prst="rect">
          <a:avLst/>
        </a:prstGeom>
      </xdr:spPr>
    </xdr:pic>
    <xdr:clientData/>
  </xdr:twoCellAnchor>
  <xdr:twoCellAnchor editAs="oneCell">
    <xdr:from>
      <xdr:col>2</xdr:col>
      <xdr:colOff>132273</xdr:colOff>
      <xdr:row>21</xdr:row>
      <xdr:rowOff>102154</xdr:rowOff>
    </xdr:from>
    <xdr:to>
      <xdr:col>2</xdr:col>
      <xdr:colOff>707526</xdr:colOff>
      <xdr:row>21</xdr:row>
      <xdr:rowOff>340660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4CF4075-E7CF-4820-8FDF-1FF08A35F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483777" y="8161475"/>
          <a:ext cx="242316" cy="575253"/>
        </a:xfrm>
        <a:prstGeom prst="rect">
          <a:avLst/>
        </a:prstGeom>
      </xdr:spPr>
    </xdr:pic>
    <xdr:clientData/>
  </xdr:twoCellAnchor>
  <xdr:twoCellAnchor editAs="oneCell">
    <xdr:from>
      <xdr:col>2</xdr:col>
      <xdr:colOff>212196</xdr:colOff>
      <xdr:row>22</xdr:row>
      <xdr:rowOff>106887</xdr:rowOff>
    </xdr:from>
    <xdr:to>
      <xdr:col>2</xdr:col>
      <xdr:colOff>683878</xdr:colOff>
      <xdr:row>22</xdr:row>
      <xdr:rowOff>476397</xdr:rowOff>
    </xdr:to>
    <xdr:pic>
      <xdr:nvPicPr>
        <xdr:cNvPr id="24" name="Picture 23" descr="Papel Higiénico en rollo 8x300mts - ECO cono chico.">
          <a:extLst>
            <a:ext uri="{FF2B5EF4-FFF2-40B4-BE49-F238E27FC236}">
              <a16:creationId xmlns:a16="http://schemas.microsoft.com/office/drawing/2014/main" id="{FF7660EA-7770-474B-90DE-C52C378C74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30" b="12167"/>
        <a:stretch/>
      </xdr:blipFill>
      <xdr:spPr bwMode="auto">
        <a:xfrm>
          <a:off x="2393421" y="8412687"/>
          <a:ext cx="471682" cy="35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128670</xdr:colOff>
      <xdr:row>23</xdr:row>
      <xdr:rowOff>79717</xdr:rowOff>
    </xdr:from>
    <xdr:to>
      <xdr:col>2</xdr:col>
      <xdr:colOff>670388</xdr:colOff>
      <xdr:row>23</xdr:row>
      <xdr:rowOff>323191</xdr:rowOff>
    </xdr:to>
    <xdr:pic>
      <xdr:nvPicPr>
        <xdr:cNvPr id="25" name="Picture 24" descr="Termo Plastico Gym 500 ml | Regalos Corporativos">
          <a:extLst>
            <a:ext uri="{FF2B5EF4-FFF2-40B4-BE49-F238E27FC236}">
              <a16:creationId xmlns:a16="http://schemas.microsoft.com/office/drawing/2014/main" id="{EA379A9F-105E-4424-86A0-BA3FF6407D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4758939">
          <a:off x="2462827" y="8998395"/>
          <a:ext cx="247284" cy="545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139061</xdr:colOff>
      <xdr:row>41</xdr:row>
      <xdr:rowOff>86645</xdr:rowOff>
    </xdr:from>
    <xdr:to>
      <xdr:col>2</xdr:col>
      <xdr:colOff>705544</xdr:colOff>
      <xdr:row>41</xdr:row>
      <xdr:rowOff>322499</xdr:rowOff>
    </xdr:to>
    <xdr:pic>
      <xdr:nvPicPr>
        <xdr:cNvPr id="26" name="Picture 25" descr="Termo Plastico Gym 500 ml | Regalos Corporativos">
          <a:extLst>
            <a:ext uri="{FF2B5EF4-FFF2-40B4-BE49-F238E27FC236}">
              <a16:creationId xmlns:a16="http://schemas.microsoft.com/office/drawing/2014/main" id="{D5B151F6-ACBE-4EAD-AC4B-583B77F6D3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4758939">
          <a:off x="2471313" y="9420613"/>
          <a:ext cx="247284" cy="556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279523</xdr:colOff>
      <xdr:row>24</xdr:row>
      <xdr:rowOff>43596</xdr:rowOff>
    </xdr:from>
    <xdr:to>
      <xdr:col>2</xdr:col>
      <xdr:colOff>587555</xdr:colOff>
      <xdr:row>24</xdr:row>
      <xdr:rowOff>361950</xdr:rowOff>
    </xdr:to>
    <xdr:pic>
      <xdr:nvPicPr>
        <xdr:cNvPr id="27" name="Picture 26" descr="Tarro Blanco De Crema Cosmética Y Flores Aisladas Sobre Fondo Blanco Fotos,  Retratos, Imágenes Y Fotografía De Archivo Libres De Derecho. Image  28018917.">
          <a:extLst>
            <a:ext uri="{FF2B5EF4-FFF2-40B4-BE49-F238E27FC236}">
              <a16:creationId xmlns:a16="http://schemas.microsoft.com/office/drawing/2014/main" id="{70D9D0BA-DCE9-4620-B09D-4C0D1B4F5E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93" t="17134" r="15562" b="9981"/>
        <a:stretch/>
      </xdr:blipFill>
      <xdr:spPr bwMode="auto">
        <a:xfrm>
          <a:off x="2464558" y="9951501"/>
          <a:ext cx="300412" cy="312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200026</xdr:colOff>
      <xdr:row>25</xdr:row>
      <xdr:rowOff>47625</xdr:rowOff>
    </xdr:from>
    <xdr:to>
      <xdr:col>2</xdr:col>
      <xdr:colOff>663893</xdr:colOff>
      <xdr:row>25</xdr:row>
      <xdr:rowOff>381373</xdr:rowOff>
    </xdr:to>
    <xdr:pic>
      <xdr:nvPicPr>
        <xdr:cNvPr id="28" name="Picture 27" descr="MEGOOD 10 Juego Botiquin de Primeros Auxilios Basico de 12 Clases /  Portátil y Ligero / Idea para Senderismo, Camping, Deportes, Viajes, Hogar  y Oficina : Amazon.com.mx: Deportes y Aire Libre">
          <a:extLst>
            <a:ext uri="{FF2B5EF4-FFF2-40B4-BE49-F238E27FC236}">
              <a16:creationId xmlns:a16="http://schemas.microsoft.com/office/drawing/2014/main" id="{B4A678A4-EDC2-4520-B1F2-8CE1AF0078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3"/>
        <a:stretch/>
      </xdr:blipFill>
      <xdr:spPr bwMode="auto">
        <a:xfrm>
          <a:off x="2383156" y="10374630"/>
          <a:ext cx="465772" cy="33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266335</xdr:colOff>
      <xdr:row>26</xdr:row>
      <xdr:rowOff>46526</xdr:rowOff>
    </xdr:from>
    <xdr:to>
      <xdr:col>2</xdr:col>
      <xdr:colOff>586847</xdr:colOff>
      <xdr:row>26</xdr:row>
      <xdr:rowOff>361657</xdr:rowOff>
    </xdr:to>
    <xdr:pic>
      <xdr:nvPicPr>
        <xdr:cNvPr id="29" name="Picture 28" descr="Tríptico - Iconos gratis de diverso">
          <a:extLst>
            <a:ext uri="{FF2B5EF4-FFF2-40B4-BE49-F238E27FC236}">
              <a16:creationId xmlns:a16="http://schemas.microsoft.com/office/drawing/2014/main" id="{E4CDF6F0-ACE3-4667-92E8-A2D2F0ECE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560" y="10792631"/>
          <a:ext cx="324322" cy="317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278058</xdr:colOff>
      <xdr:row>27</xdr:row>
      <xdr:rowOff>28941</xdr:rowOff>
    </xdr:from>
    <xdr:to>
      <xdr:col>2</xdr:col>
      <xdr:colOff>592855</xdr:colOff>
      <xdr:row>27</xdr:row>
      <xdr:rowOff>363122</xdr:rowOff>
    </xdr:to>
    <xdr:pic>
      <xdr:nvPicPr>
        <xdr:cNvPr id="30" name="Picture 29" descr="Tríptico - Iconos gratis de diverso">
          <a:extLst>
            <a:ext uri="{FF2B5EF4-FFF2-40B4-BE49-F238E27FC236}">
              <a16:creationId xmlns:a16="http://schemas.microsoft.com/office/drawing/2014/main" id="{A38A8D89-6EB1-463B-BF52-3DA3BB08D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188" y="11190336"/>
          <a:ext cx="316702" cy="326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145264</xdr:colOff>
      <xdr:row>42</xdr:row>
      <xdr:rowOff>53009</xdr:rowOff>
    </xdr:from>
    <xdr:to>
      <xdr:col>2</xdr:col>
      <xdr:colOff>666229</xdr:colOff>
      <xdr:row>42</xdr:row>
      <xdr:rowOff>365346</xdr:rowOff>
    </xdr:to>
    <xdr:pic>
      <xdr:nvPicPr>
        <xdr:cNvPr id="31" name="Picture 30" descr="Jabonera de Plástico JBX8000 Colores Surtidos x 1 Unidad Rey - Utilex">
          <a:extLst>
            <a:ext uri="{FF2B5EF4-FFF2-40B4-BE49-F238E27FC236}">
              <a16:creationId xmlns:a16="http://schemas.microsoft.com/office/drawing/2014/main" id="{C7C22376-D12D-4A2D-8A6F-143C72E587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04" b="19524"/>
        <a:stretch/>
      </xdr:blipFill>
      <xdr:spPr bwMode="auto">
        <a:xfrm>
          <a:off x="2324584" y="11639219"/>
          <a:ext cx="526680" cy="312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193175</xdr:colOff>
      <xdr:row>43</xdr:row>
      <xdr:rowOff>59727</xdr:rowOff>
    </xdr:from>
    <xdr:to>
      <xdr:col>2</xdr:col>
      <xdr:colOff>670413</xdr:colOff>
      <xdr:row>43</xdr:row>
      <xdr:rowOff>378051</xdr:rowOff>
    </xdr:to>
    <xdr:pic>
      <xdr:nvPicPr>
        <xdr:cNvPr id="32" name="Picture 31" descr="Bolsa Plástico Sobre Fondo Blanco Fotos, Retratos, Imágenes Y Fotografía De  Archivo Libres De Derecho. Image 30924838.">
          <a:extLst>
            <a:ext uri="{FF2B5EF4-FFF2-40B4-BE49-F238E27FC236}">
              <a16:creationId xmlns:a16="http://schemas.microsoft.com/office/drawing/2014/main" id="{AB3F10D7-2632-4D5E-83B9-30E8CE19E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712854">
          <a:off x="2455762" y="11976055"/>
          <a:ext cx="322134" cy="484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164123</xdr:colOff>
      <xdr:row>44</xdr:row>
      <xdr:rowOff>58616</xdr:rowOff>
    </xdr:from>
    <xdr:to>
      <xdr:col>2</xdr:col>
      <xdr:colOff>668217</xdr:colOff>
      <xdr:row>44</xdr:row>
      <xdr:rowOff>359660</xdr:rowOff>
    </xdr:to>
    <xdr:pic>
      <xdr:nvPicPr>
        <xdr:cNvPr id="33" name="Picture 32" descr="Cartuchera Artist. | Grupo Mil Soluciones">
          <a:extLst>
            <a:ext uri="{FF2B5EF4-FFF2-40B4-BE49-F238E27FC236}">
              <a16:creationId xmlns:a16="http://schemas.microsoft.com/office/drawing/2014/main" id="{B640A82A-BB49-4CB5-819E-50898265B5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1" t="15562" r="15385" b="24812"/>
        <a:stretch/>
      </xdr:blipFill>
      <xdr:spPr bwMode="auto">
        <a:xfrm>
          <a:off x="2349158" y="12475406"/>
          <a:ext cx="496474" cy="30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248283</xdr:colOff>
      <xdr:row>37</xdr:row>
      <xdr:rowOff>61973</xdr:rowOff>
    </xdr:from>
    <xdr:to>
      <xdr:col>2</xdr:col>
      <xdr:colOff>551095</xdr:colOff>
      <xdr:row>37</xdr:row>
      <xdr:rowOff>360887</xdr:rowOff>
    </xdr:to>
    <xdr:pic>
      <xdr:nvPicPr>
        <xdr:cNvPr id="34" name="Picture 33" descr="Resultado de imagen para shampoo no label&quot;">
          <a:extLst>
            <a:ext uri="{FF2B5EF4-FFF2-40B4-BE49-F238E27FC236}">
              <a16:creationId xmlns:a16="http://schemas.microsoft.com/office/drawing/2014/main" id="{44C2A012-696E-4C5D-8E60-3CA8D57C1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698" y="17050763"/>
          <a:ext cx="319957" cy="316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318052</xdr:colOff>
      <xdr:row>20</xdr:row>
      <xdr:rowOff>53009</xdr:rowOff>
    </xdr:from>
    <xdr:to>
      <xdr:col>2</xdr:col>
      <xdr:colOff>515012</xdr:colOff>
      <xdr:row>20</xdr:row>
      <xdr:rowOff>403096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74175C02-4FC9-4110-B2C5-355700BFAD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7" r="26497"/>
        <a:stretch/>
      </xdr:blipFill>
      <xdr:spPr>
        <a:xfrm flipH="1">
          <a:off x="2503087" y="17468519"/>
          <a:ext cx="183625" cy="34246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33</xdr:row>
      <xdr:rowOff>304800</xdr:rowOff>
    </xdr:to>
    <xdr:sp macro="" textlink="">
      <xdr:nvSpPr>
        <xdr:cNvPr id="36" name="AutoShape 12" descr="Fotos de Gorra negra de stock, Gorra negra imágenes libres de derechos |  Depositphotos®">
          <a:extLst>
            <a:ext uri="{FF2B5EF4-FFF2-40B4-BE49-F238E27FC236}">
              <a16:creationId xmlns:a16="http://schemas.microsoft.com/office/drawing/2014/main" id="{48AFAAD4-D9ED-4954-952F-93BBFD8EE338}"/>
            </a:ext>
          </a:extLst>
        </xdr:cNvPr>
        <xdr:cNvSpPr>
          <a:spLocks noChangeAspect="1" noChangeArrowheads="1"/>
        </xdr:cNvSpPr>
      </xdr:nvSpPr>
      <xdr:spPr bwMode="auto">
        <a:xfrm>
          <a:off x="9029700" y="160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33</xdr:row>
      <xdr:rowOff>304800</xdr:rowOff>
    </xdr:to>
    <xdr:sp macro="" textlink="">
      <xdr:nvSpPr>
        <xdr:cNvPr id="37" name="AutoShape 13" descr="Fotos de Gorra negra de stock, Gorra negra imágenes libres de derechos |  Depositphotos®">
          <a:extLst>
            <a:ext uri="{FF2B5EF4-FFF2-40B4-BE49-F238E27FC236}">
              <a16:creationId xmlns:a16="http://schemas.microsoft.com/office/drawing/2014/main" id="{C79337EA-1E3A-4B27-9410-28A15D5A3766}"/>
            </a:ext>
          </a:extLst>
        </xdr:cNvPr>
        <xdr:cNvSpPr>
          <a:spLocks noChangeAspect="1" noChangeArrowheads="1"/>
        </xdr:cNvSpPr>
      </xdr:nvSpPr>
      <xdr:spPr bwMode="auto">
        <a:xfrm>
          <a:off x="9029700" y="160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33</xdr:row>
      <xdr:rowOff>304800</xdr:rowOff>
    </xdr:to>
    <xdr:sp macro="" textlink="">
      <xdr:nvSpPr>
        <xdr:cNvPr id="38" name="AutoShape 14" descr="Fotos de Gorra negra de stock, Gorra negra imágenes libres de derechos |  Depositphotos®">
          <a:extLst>
            <a:ext uri="{FF2B5EF4-FFF2-40B4-BE49-F238E27FC236}">
              <a16:creationId xmlns:a16="http://schemas.microsoft.com/office/drawing/2014/main" id="{10BECA82-1E58-43FD-89A4-C064414E96DB}"/>
            </a:ext>
          </a:extLst>
        </xdr:cNvPr>
        <xdr:cNvSpPr>
          <a:spLocks noChangeAspect="1" noChangeArrowheads="1"/>
        </xdr:cNvSpPr>
      </xdr:nvSpPr>
      <xdr:spPr bwMode="auto">
        <a:xfrm>
          <a:off x="9029700" y="160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33</xdr:row>
      <xdr:rowOff>304800</xdr:rowOff>
    </xdr:to>
    <xdr:sp macro="" textlink="">
      <xdr:nvSpPr>
        <xdr:cNvPr id="39" name="AutoShape 15" descr="Fotos de Gorra negra de stock, Gorra negra imágenes libres de derechos |  Depositphotos®">
          <a:extLst>
            <a:ext uri="{FF2B5EF4-FFF2-40B4-BE49-F238E27FC236}">
              <a16:creationId xmlns:a16="http://schemas.microsoft.com/office/drawing/2014/main" id="{F1936E22-6ABB-459B-95F8-7A5098C1269E}"/>
            </a:ext>
          </a:extLst>
        </xdr:cNvPr>
        <xdr:cNvSpPr>
          <a:spLocks noChangeAspect="1" noChangeArrowheads="1"/>
        </xdr:cNvSpPr>
      </xdr:nvSpPr>
      <xdr:spPr bwMode="auto">
        <a:xfrm>
          <a:off x="9029700" y="160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33</xdr:row>
      <xdr:rowOff>304800</xdr:rowOff>
    </xdr:to>
    <xdr:sp macro="" textlink="">
      <xdr:nvSpPr>
        <xdr:cNvPr id="40" name="AutoShape 16" descr="Fotos de Gorra negra de stock, Gorra negra imágenes libres de derechos |  Depositphotos®">
          <a:extLst>
            <a:ext uri="{FF2B5EF4-FFF2-40B4-BE49-F238E27FC236}">
              <a16:creationId xmlns:a16="http://schemas.microsoft.com/office/drawing/2014/main" id="{A8566BA6-8BC8-478F-B5C2-99A55A98A12C}"/>
            </a:ext>
          </a:extLst>
        </xdr:cNvPr>
        <xdr:cNvSpPr>
          <a:spLocks noChangeAspect="1" noChangeArrowheads="1"/>
        </xdr:cNvSpPr>
      </xdr:nvSpPr>
      <xdr:spPr bwMode="auto">
        <a:xfrm>
          <a:off x="9029700" y="160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33</xdr:row>
      <xdr:rowOff>304800</xdr:rowOff>
    </xdr:to>
    <xdr:sp macro="" textlink="">
      <xdr:nvSpPr>
        <xdr:cNvPr id="41" name="AutoShape 17" descr="Fotos de Gorra negra de stock, Gorra negra imágenes libres de derechos |  Depositphotos®">
          <a:extLst>
            <a:ext uri="{FF2B5EF4-FFF2-40B4-BE49-F238E27FC236}">
              <a16:creationId xmlns:a16="http://schemas.microsoft.com/office/drawing/2014/main" id="{538E4AAD-C5D1-4E1A-8F20-8257530AA3A3}"/>
            </a:ext>
          </a:extLst>
        </xdr:cNvPr>
        <xdr:cNvSpPr>
          <a:spLocks noChangeAspect="1" noChangeArrowheads="1"/>
        </xdr:cNvSpPr>
      </xdr:nvSpPr>
      <xdr:spPr bwMode="auto">
        <a:xfrm>
          <a:off x="9029700" y="160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33</xdr:row>
      <xdr:rowOff>304800</xdr:rowOff>
    </xdr:to>
    <xdr:sp macro="" textlink="">
      <xdr:nvSpPr>
        <xdr:cNvPr id="42" name="AutoShape 18" descr="Fotos de Gorra negra de stock, Gorra negra imágenes libres de derechos |  Depositphotos®">
          <a:extLst>
            <a:ext uri="{FF2B5EF4-FFF2-40B4-BE49-F238E27FC236}">
              <a16:creationId xmlns:a16="http://schemas.microsoft.com/office/drawing/2014/main" id="{7C3D89D6-2045-4AB9-8E45-AE4255EAA525}"/>
            </a:ext>
          </a:extLst>
        </xdr:cNvPr>
        <xdr:cNvSpPr>
          <a:spLocks noChangeAspect="1" noChangeArrowheads="1"/>
        </xdr:cNvSpPr>
      </xdr:nvSpPr>
      <xdr:spPr bwMode="auto">
        <a:xfrm>
          <a:off x="9029700" y="1604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220980</xdr:colOff>
      <xdr:row>38</xdr:row>
      <xdr:rowOff>66237</xdr:rowOff>
    </xdr:from>
    <xdr:to>
      <xdr:col>2</xdr:col>
      <xdr:colOff>650631</xdr:colOff>
      <xdr:row>38</xdr:row>
      <xdr:rowOff>363471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2FE107F-628E-48AA-A1CE-804024AF31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01" t="22800" r="21500" b="20933"/>
        <a:stretch/>
      </xdr:blipFill>
      <xdr:spPr>
        <a:xfrm>
          <a:off x="2400300" y="17895132"/>
          <a:ext cx="431556" cy="295329"/>
        </a:xfrm>
        <a:prstGeom prst="rect">
          <a:avLst/>
        </a:prstGeom>
      </xdr:spPr>
    </xdr:pic>
    <xdr:clientData/>
  </xdr:twoCellAnchor>
  <xdr:twoCellAnchor editAs="oneCell">
    <xdr:from>
      <xdr:col>2</xdr:col>
      <xdr:colOff>82060</xdr:colOff>
      <xdr:row>39</xdr:row>
      <xdr:rowOff>41032</xdr:rowOff>
    </xdr:from>
    <xdr:to>
      <xdr:col>2</xdr:col>
      <xdr:colOff>746524</xdr:colOff>
      <xdr:row>39</xdr:row>
      <xdr:rowOff>397267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3117CB31-89BC-465C-945B-C4D404CB0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5190" y="18290932"/>
          <a:ext cx="658749" cy="352425"/>
        </a:xfrm>
        <a:prstGeom prst="rect">
          <a:avLst/>
        </a:prstGeom>
      </xdr:spPr>
    </xdr:pic>
    <xdr:clientData/>
  </xdr:twoCellAnchor>
  <xdr:twoCellAnchor editAs="oneCell">
    <xdr:from>
      <xdr:col>2</xdr:col>
      <xdr:colOff>114465</xdr:colOff>
      <xdr:row>40</xdr:row>
      <xdr:rowOff>93755</xdr:rowOff>
    </xdr:from>
    <xdr:to>
      <xdr:col>2</xdr:col>
      <xdr:colOff>744635</xdr:colOff>
      <xdr:row>40</xdr:row>
      <xdr:rowOff>437896</xdr:rowOff>
    </xdr:to>
    <xdr:pic>
      <xdr:nvPicPr>
        <xdr:cNvPr id="45" name="Picture 44" descr="ESTERILLAS SHUSI (caña de bambú)">
          <a:extLst>
            <a:ext uri="{FF2B5EF4-FFF2-40B4-BE49-F238E27FC236}">
              <a16:creationId xmlns:a16="http://schemas.microsoft.com/office/drawing/2014/main" id="{F2C29964-E9B1-49D4-A1E9-61CCDB6827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78" t="32317" r="3076" b="21784"/>
        <a:stretch/>
      </xdr:blipFill>
      <xdr:spPr bwMode="auto">
        <a:xfrm>
          <a:off x="2295690" y="16781555"/>
          <a:ext cx="630170" cy="344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333375</xdr:colOff>
      <xdr:row>45</xdr:row>
      <xdr:rowOff>219075</xdr:rowOff>
    </xdr:from>
    <xdr:to>
      <xdr:col>2</xdr:col>
      <xdr:colOff>477353</xdr:colOff>
      <xdr:row>45</xdr:row>
      <xdr:rowOff>514350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7B126B3-0825-4F4A-9A2E-68A9EC427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14600" y="18688050"/>
          <a:ext cx="130643" cy="281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288216</xdr:colOff>
      <xdr:row>9</xdr:row>
      <xdr:rowOff>102534</xdr:rowOff>
    </xdr:from>
    <xdr:to>
      <xdr:col>2</xdr:col>
      <xdr:colOff>513766</xdr:colOff>
      <xdr:row>9</xdr:row>
      <xdr:rowOff>417643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D3A336-F07C-43E3-A63A-4991628C6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9441" y="2817159"/>
          <a:ext cx="229360" cy="315109"/>
        </a:xfrm>
        <a:prstGeom prst="rect">
          <a:avLst/>
        </a:prstGeom>
      </xdr:spPr>
    </xdr:pic>
    <xdr:clientData/>
  </xdr:twoCellAnchor>
  <xdr:twoCellAnchor editAs="oneCell">
    <xdr:from>
      <xdr:col>2</xdr:col>
      <xdr:colOff>201715</xdr:colOff>
      <xdr:row>10</xdr:row>
      <xdr:rowOff>129554</xdr:rowOff>
    </xdr:from>
    <xdr:to>
      <xdr:col>2</xdr:col>
      <xdr:colOff>663947</xdr:colOff>
      <xdr:row>10</xdr:row>
      <xdr:rowOff>460511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DBC4E-6319-4F80-A7D5-E5DC4B38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8324" y="3227250"/>
          <a:ext cx="454612" cy="330957"/>
        </a:xfrm>
        <a:prstGeom prst="rect">
          <a:avLst/>
        </a:prstGeom>
      </xdr:spPr>
    </xdr:pic>
    <xdr:clientData/>
  </xdr:twoCellAnchor>
  <xdr:twoCellAnchor editAs="oneCell">
    <xdr:from>
      <xdr:col>2</xdr:col>
      <xdr:colOff>242047</xdr:colOff>
      <xdr:row>17</xdr:row>
      <xdr:rowOff>98612</xdr:rowOff>
    </xdr:from>
    <xdr:to>
      <xdr:col>2</xdr:col>
      <xdr:colOff>593982</xdr:colOff>
      <xdr:row>17</xdr:row>
      <xdr:rowOff>322655</xdr:rowOff>
    </xdr:to>
    <xdr:pic>
      <xdr:nvPicPr>
        <xdr:cNvPr id="5" name="Picture 4" descr="Image result for cobija">
          <a:extLst>
            <a:ext uri="{FF2B5EF4-FFF2-40B4-BE49-F238E27FC236}">
              <a16:creationId xmlns:a16="http://schemas.microsoft.com/office/drawing/2014/main" id="{FB2336DF-4633-46CF-A63F-F8F4CC7F004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987" y="2216972"/>
          <a:ext cx="357650" cy="2354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170333</xdr:colOff>
      <xdr:row>18</xdr:row>
      <xdr:rowOff>0</xdr:rowOff>
    </xdr:from>
    <xdr:to>
      <xdr:col>2</xdr:col>
      <xdr:colOff>632314</xdr:colOff>
      <xdr:row>18</xdr:row>
      <xdr:rowOff>363752</xdr:rowOff>
    </xdr:to>
    <xdr:pic>
      <xdr:nvPicPr>
        <xdr:cNvPr id="6" name="Picture 5" descr="Image result for colchoneta dormir">
          <a:extLst>
            <a:ext uri="{FF2B5EF4-FFF2-40B4-BE49-F238E27FC236}">
              <a16:creationId xmlns:a16="http://schemas.microsoft.com/office/drawing/2014/main" id="{BE60219D-811C-4850-AFE1-D5990B37244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273" y="2499360"/>
          <a:ext cx="461981" cy="3523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251011</xdr:colOff>
      <xdr:row>20</xdr:row>
      <xdr:rowOff>35857</xdr:rowOff>
    </xdr:from>
    <xdr:to>
      <xdr:col>2</xdr:col>
      <xdr:colOff>554696</xdr:colOff>
      <xdr:row>20</xdr:row>
      <xdr:rowOff>359931</xdr:rowOff>
    </xdr:to>
    <xdr:pic>
      <xdr:nvPicPr>
        <xdr:cNvPr id="7" name="Picture 6" descr="Resultado de imagen para sleeping bag">
          <a:extLst>
            <a:ext uri="{FF2B5EF4-FFF2-40B4-BE49-F238E27FC236}">
              <a16:creationId xmlns:a16="http://schemas.microsoft.com/office/drawing/2014/main" id="{1A30D21C-9A13-421E-9B58-950DBB25E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7951" y="3297217"/>
          <a:ext cx="303685" cy="324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161365</xdr:colOff>
      <xdr:row>16</xdr:row>
      <xdr:rowOff>35858</xdr:rowOff>
    </xdr:from>
    <xdr:to>
      <xdr:col>2</xdr:col>
      <xdr:colOff>589206</xdr:colOff>
      <xdr:row>16</xdr:row>
      <xdr:rowOff>358384</xdr:rowOff>
    </xdr:to>
    <xdr:pic>
      <xdr:nvPicPr>
        <xdr:cNvPr id="9" name="Picture 8" descr="Resultado de imagen para toalla de microfibra&quot;">
          <a:extLst>
            <a:ext uri="{FF2B5EF4-FFF2-40B4-BE49-F238E27FC236}">
              <a16:creationId xmlns:a16="http://schemas.microsoft.com/office/drawing/2014/main" id="{543BE900-3565-476E-969A-06397293D0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99" b="8479"/>
        <a:stretch/>
      </xdr:blipFill>
      <xdr:spPr bwMode="auto">
        <a:xfrm>
          <a:off x="2348305" y="4059218"/>
          <a:ext cx="439271" cy="322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337969</xdr:colOff>
      <xdr:row>48</xdr:row>
      <xdr:rowOff>249219</xdr:rowOff>
    </xdr:from>
    <xdr:to>
      <xdr:col>2</xdr:col>
      <xdr:colOff>480042</xdr:colOff>
      <xdr:row>48</xdr:row>
      <xdr:rowOff>554019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B5BD468-F9B4-410A-94B3-4A5DC8EB8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24909" y="6017559"/>
          <a:ext cx="142073" cy="304800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161367</xdr:colOff>
      <xdr:row>19</xdr:row>
      <xdr:rowOff>44825</xdr:rowOff>
    </xdr:from>
    <xdr:to>
      <xdr:col>2</xdr:col>
      <xdr:colOff>665423</xdr:colOff>
      <xdr:row>19</xdr:row>
      <xdr:rowOff>326356</xdr:rowOff>
    </xdr:to>
    <xdr:pic>
      <xdr:nvPicPr>
        <xdr:cNvPr id="11" name="Picture 10" descr="Imagen relacionada">
          <a:extLst>
            <a:ext uri="{FF2B5EF4-FFF2-40B4-BE49-F238E27FC236}">
              <a16:creationId xmlns:a16="http://schemas.microsoft.com/office/drawing/2014/main" id="{BC62577A-3FED-4BE5-B155-3B072FEBEC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12" b="5932"/>
        <a:stretch/>
      </xdr:blipFill>
      <xdr:spPr bwMode="auto">
        <a:xfrm>
          <a:off x="2348307" y="2925185"/>
          <a:ext cx="504056" cy="291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302781</xdr:colOff>
      <xdr:row>31</xdr:row>
      <xdr:rowOff>47130</xdr:rowOff>
    </xdr:from>
    <xdr:to>
      <xdr:col>2</xdr:col>
      <xdr:colOff>511202</xdr:colOff>
      <xdr:row>31</xdr:row>
      <xdr:rowOff>359217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FD46700-CDBE-4441-8656-8B9151D257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11471" b="17294"/>
        <a:stretch/>
      </xdr:blipFill>
      <xdr:spPr>
        <a:xfrm rot="2662483">
          <a:off x="2489721" y="5403990"/>
          <a:ext cx="198896" cy="302562"/>
        </a:xfrm>
        <a:prstGeom prst="rect">
          <a:avLst/>
        </a:prstGeom>
      </xdr:spPr>
    </xdr:pic>
    <xdr:clientData/>
  </xdr:twoCellAnchor>
  <xdr:twoCellAnchor editAs="oneCell">
    <xdr:from>
      <xdr:col>2</xdr:col>
      <xdr:colOff>233082</xdr:colOff>
      <xdr:row>32</xdr:row>
      <xdr:rowOff>26894</xdr:rowOff>
    </xdr:from>
    <xdr:to>
      <xdr:col>2</xdr:col>
      <xdr:colOff>569851</xdr:colOff>
      <xdr:row>32</xdr:row>
      <xdr:rowOff>359757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2666A37-6A4A-41FC-B8B7-436D28F3F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022" y="5764754"/>
          <a:ext cx="336769" cy="340483"/>
        </a:xfrm>
        <a:prstGeom prst="rect">
          <a:avLst/>
        </a:prstGeom>
      </xdr:spPr>
    </xdr:pic>
    <xdr:clientData/>
  </xdr:twoCellAnchor>
  <xdr:twoCellAnchor editAs="oneCell">
    <xdr:from>
      <xdr:col>2</xdr:col>
      <xdr:colOff>259976</xdr:colOff>
      <xdr:row>33</xdr:row>
      <xdr:rowOff>26894</xdr:rowOff>
    </xdr:from>
    <xdr:to>
      <xdr:col>2</xdr:col>
      <xdr:colOff>573741</xdr:colOff>
      <xdr:row>33</xdr:row>
      <xdr:rowOff>345296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1C77B9-A3D2-46D0-B06E-3D0D89B65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916" y="6145754"/>
          <a:ext cx="313765" cy="318402"/>
        </a:xfrm>
        <a:prstGeom prst="rect">
          <a:avLst/>
        </a:prstGeom>
      </xdr:spPr>
    </xdr:pic>
    <xdr:clientData/>
  </xdr:twoCellAnchor>
  <xdr:twoCellAnchor editAs="oneCell">
    <xdr:from>
      <xdr:col>2</xdr:col>
      <xdr:colOff>215153</xdr:colOff>
      <xdr:row>28</xdr:row>
      <xdr:rowOff>26894</xdr:rowOff>
    </xdr:from>
    <xdr:to>
      <xdr:col>2</xdr:col>
      <xdr:colOff>555251</xdr:colOff>
      <xdr:row>28</xdr:row>
      <xdr:rowOff>361277</xdr:rowOff>
    </xdr:to>
    <xdr:pic>
      <xdr:nvPicPr>
        <xdr:cNvPr id="15" name="Picture 14" descr="Resultado de imagen para mosquitero&quot;">
          <a:extLst>
            <a:ext uri="{FF2B5EF4-FFF2-40B4-BE49-F238E27FC236}">
              <a16:creationId xmlns:a16="http://schemas.microsoft.com/office/drawing/2014/main" id="{08668D0E-DC4D-46D1-A482-34E654B37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093" y="7098254"/>
          <a:ext cx="349623" cy="349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331059</xdr:colOff>
      <xdr:row>5</xdr:row>
      <xdr:rowOff>12230</xdr:rowOff>
    </xdr:from>
    <xdr:to>
      <xdr:col>2</xdr:col>
      <xdr:colOff>476226</xdr:colOff>
      <xdr:row>5</xdr:row>
      <xdr:rowOff>379437</xdr:rowOff>
    </xdr:to>
    <xdr:pic>
      <xdr:nvPicPr>
        <xdr:cNvPr id="20" name="Picture 19" descr="A picture containing toiletry, lotion&#10;&#10;Description automatically generated">
          <a:extLst>
            <a:ext uri="{FF2B5EF4-FFF2-40B4-BE49-F238E27FC236}">
              <a16:creationId xmlns:a16="http://schemas.microsoft.com/office/drawing/2014/main" id="{38F77B65-37FE-41EA-A09B-356A6503E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6910" y="1727819"/>
          <a:ext cx="152787" cy="367207"/>
        </a:xfrm>
        <a:prstGeom prst="rect">
          <a:avLst/>
        </a:prstGeom>
      </xdr:spPr>
    </xdr:pic>
    <xdr:clientData/>
  </xdr:twoCellAnchor>
  <xdr:twoCellAnchor editAs="oneCell">
    <xdr:from>
      <xdr:col>2</xdr:col>
      <xdr:colOff>245166</xdr:colOff>
      <xdr:row>12</xdr:row>
      <xdr:rowOff>39758</xdr:rowOff>
    </xdr:from>
    <xdr:to>
      <xdr:col>2</xdr:col>
      <xdr:colOff>551788</xdr:colOff>
      <xdr:row>12</xdr:row>
      <xdr:rowOff>365430</xdr:rowOff>
    </xdr:to>
    <xdr:pic>
      <xdr:nvPicPr>
        <xdr:cNvPr id="21" name="Picture 20" descr="Resultado de imagen para shampoo no label&quot;">
          <a:extLst>
            <a:ext uri="{FF2B5EF4-FFF2-40B4-BE49-F238E27FC236}">
              <a16:creationId xmlns:a16="http://schemas.microsoft.com/office/drawing/2014/main" id="{EEC9BF48-F62D-436E-A4D8-EAA3DA5F2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1775" y="2166732"/>
          <a:ext cx="318052" cy="318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311426</xdr:colOff>
      <xdr:row>13</xdr:row>
      <xdr:rowOff>26504</xdr:rowOff>
    </xdr:from>
    <xdr:to>
      <xdr:col>2</xdr:col>
      <xdr:colOff>496956</xdr:colOff>
      <xdr:row>13</xdr:row>
      <xdr:rowOff>361351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3A06C48-8A71-481D-B85B-9E4241F54E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07" r="26497"/>
        <a:stretch/>
      </xdr:blipFill>
      <xdr:spPr>
        <a:xfrm flipH="1">
          <a:off x="2498035" y="2537791"/>
          <a:ext cx="185530" cy="350087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33131</xdr:rowOff>
    </xdr:from>
    <xdr:to>
      <xdr:col>2</xdr:col>
      <xdr:colOff>667413</xdr:colOff>
      <xdr:row>14</xdr:row>
      <xdr:rowOff>325087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43D8819-1823-4FE5-B6C2-15E66F47A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9009" y="2928731"/>
          <a:ext cx="503583" cy="284336"/>
        </a:xfrm>
        <a:prstGeom prst="rect">
          <a:avLst/>
        </a:prstGeom>
      </xdr:spPr>
    </xdr:pic>
    <xdr:clientData/>
  </xdr:twoCellAnchor>
  <xdr:twoCellAnchor editAs="oneCell">
    <xdr:from>
      <xdr:col>2</xdr:col>
      <xdr:colOff>198783</xdr:colOff>
      <xdr:row>15</xdr:row>
      <xdr:rowOff>39757</xdr:rowOff>
    </xdr:from>
    <xdr:to>
      <xdr:col>2</xdr:col>
      <xdr:colOff>594164</xdr:colOff>
      <xdr:row>15</xdr:row>
      <xdr:rowOff>364435</xdr:rowOff>
    </xdr:to>
    <xdr:pic>
      <xdr:nvPicPr>
        <xdr:cNvPr id="24" name="Picture 23" descr="Resultado de imagen para cepillo dental">
          <a:extLst>
            <a:ext uri="{FF2B5EF4-FFF2-40B4-BE49-F238E27FC236}">
              <a16:creationId xmlns:a16="http://schemas.microsoft.com/office/drawing/2014/main" id="{35CAAB29-43BA-45A2-802A-D6AB3750A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392" y="3319670"/>
          <a:ext cx="395381" cy="324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212691</xdr:colOff>
      <xdr:row>46</xdr:row>
      <xdr:rowOff>169589</xdr:rowOff>
    </xdr:from>
    <xdr:to>
      <xdr:col>2</xdr:col>
      <xdr:colOff>594291</xdr:colOff>
      <xdr:row>46</xdr:row>
      <xdr:rowOff>454522</xdr:rowOff>
    </xdr:to>
    <xdr:pic>
      <xdr:nvPicPr>
        <xdr:cNvPr id="27" name="Picture 26" descr="Resultado de imagen para pañales">
          <a:extLst>
            <a:ext uri="{FF2B5EF4-FFF2-40B4-BE49-F238E27FC236}">
              <a16:creationId xmlns:a16="http://schemas.microsoft.com/office/drawing/2014/main" id="{2CB077A2-F091-47F8-9A78-35B9986755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82" t="11120" r="9579" b="22818"/>
        <a:stretch/>
      </xdr:blipFill>
      <xdr:spPr bwMode="auto">
        <a:xfrm>
          <a:off x="2399300" y="18441024"/>
          <a:ext cx="377790" cy="284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140434</xdr:colOff>
      <xdr:row>47</xdr:row>
      <xdr:rowOff>106779</xdr:rowOff>
    </xdr:from>
    <xdr:to>
      <xdr:col>2</xdr:col>
      <xdr:colOff>667316</xdr:colOff>
      <xdr:row>47</xdr:row>
      <xdr:rowOff>441133</xdr:rowOff>
    </xdr:to>
    <xdr:pic>
      <xdr:nvPicPr>
        <xdr:cNvPr id="29" name="Picture 28" descr="Resultado de imagen para paquete de toallitas humedas">
          <a:extLst>
            <a:ext uri="{FF2B5EF4-FFF2-40B4-BE49-F238E27FC236}">
              <a16:creationId xmlns:a16="http://schemas.microsoft.com/office/drawing/2014/main" id="{2F631D5B-7B13-43E3-BA12-28854B8E7F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37" b="16447"/>
        <a:stretch/>
      </xdr:blipFill>
      <xdr:spPr bwMode="auto">
        <a:xfrm>
          <a:off x="2327043" y="19098801"/>
          <a:ext cx="517357" cy="34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304800</xdr:colOff>
      <xdr:row>30</xdr:row>
      <xdr:rowOff>0</xdr:rowOff>
    </xdr:from>
    <xdr:to>
      <xdr:col>2</xdr:col>
      <xdr:colOff>627529</xdr:colOff>
      <xdr:row>31</xdr:row>
      <xdr:rowOff>20049</xdr:rowOff>
    </xdr:to>
    <xdr:pic>
      <xdr:nvPicPr>
        <xdr:cNvPr id="30" name="Picture 29" descr="Resultado de imagen para solar light sunbell&quot;">
          <a:extLst>
            <a:ext uri="{FF2B5EF4-FFF2-40B4-BE49-F238E27FC236}">
              <a16:creationId xmlns:a16="http://schemas.microsoft.com/office/drawing/2014/main" id="{5AAEF92B-1BCA-4BB6-A70F-19E750F00E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7" r="27309"/>
        <a:stretch/>
      </xdr:blipFill>
      <xdr:spPr bwMode="auto">
        <a:xfrm>
          <a:off x="2491154" y="7268308"/>
          <a:ext cx="322729" cy="40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152400</xdr:colOff>
      <xdr:row>3</xdr:row>
      <xdr:rowOff>53340</xdr:rowOff>
    </xdr:from>
    <xdr:to>
      <xdr:col>2</xdr:col>
      <xdr:colOff>666749</xdr:colOff>
      <xdr:row>3</xdr:row>
      <xdr:rowOff>343802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78F2A28-E2BA-40CA-96E8-B09545AB8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340" y="998220"/>
          <a:ext cx="525779" cy="29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205740</xdr:colOff>
      <xdr:row>11</xdr:row>
      <xdr:rowOff>83820</xdr:rowOff>
    </xdr:from>
    <xdr:to>
      <xdr:col>2</xdr:col>
      <xdr:colOff>628084</xdr:colOff>
      <xdr:row>11</xdr:row>
      <xdr:rowOff>324310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9B29C8A-CE39-4B38-9D64-0B7FB6AD5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2680" y="3505200"/>
          <a:ext cx="422344" cy="225250"/>
        </a:xfrm>
        <a:prstGeom prst="rect">
          <a:avLst/>
        </a:prstGeom>
      </xdr:spPr>
    </xdr:pic>
    <xdr:clientData/>
  </xdr:twoCellAnchor>
  <xdr:twoCellAnchor editAs="oneCell">
    <xdr:from>
      <xdr:col>2</xdr:col>
      <xdr:colOff>127552</xdr:colOff>
      <xdr:row>29</xdr:row>
      <xdr:rowOff>349526</xdr:rowOff>
    </xdr:from>
    <xdr:to>
      <xdr:col>2</xdr:col>
      <xdr:colOff>594317</xdr:colOff>
      <xdr:row>29</xdr:row>
      <xdr:rowOff>587673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EDD2C09-4579-45F9-8AB6-F7803C99A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161" y="11580743"/>
          <a:ext cx="472480" cy="245767"/>
        </a:xfrm>
        <a:prstGeom prst="rect">
          <a:avLst/>
        </a:prstGeom>
      </xdr:spPr>
    </xdr:pic>
    <xdr:clientData/>
  </xdr:twoCellAnchor>
  <xdr:twoCellAnchor editAs="oneCell">
    <xdr:from>
      <xdr:col>2</xdr:col>
      <xdr:colOff>328612</xdr:colOff>
      <xdr:row>5</xdr:row>
      <xdr:rowOff>4763</xdr:rowOff>
    </xdr:from>
    <xdr:to>
      <xdr:col>2</xdr:col>
      <xdr:colOff>473779</xdr:colOff>
      <xdr:row>5</xdr:row>
      <xdr:rowOff>364078</xdr:rowOff>
    </xdr:to>
    <xdr:pic>
      <xdr:nvPicPr>
        <xdr:cNvPr id="32" name="Picture 31" descr="A picture containing toiletry, lotion&#10;&#10;Description automatically generated">
          <a:extLst>
            <a:ext uri="{FF2B5EF4-FFF2-40B4-BE49-F238E27FC236}">
              <a16:creationId xmlns:a16="http://schemas.microsoft.com/office/drawing/2014/main" id="{477E5884-656F-471A-948A-87E5E3AFA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5552" y="1772603"/>
          <a:ext cx="152787" cy="36503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3</xdr:row>
      <xdr:rowOff>45722</xdr:rowOff>
    </xdr:from>
    <xdr:to>
      <xdr:col>2</xdr:col>
      <xdr:colOff>666749</xdr:colOff>
      <xdr:row>3</xdr:row>
      <xdr:rowOff>326659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D06F80E0-E2C2-4327-8A2E-6B3F43BE5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340" y="1051562"/>
          <a:ext cx="525779" cy="29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259080</xdr:colOff>
      <xdr:row>4</xdr:row>
      <xdr:rowOff>22860</xdr:rowOff>
    </xdr:from>
    <xdr:to>
      <xdr:col>2</xdr:col>
      <xdr:colOff>624840</xdr:colOff>
      <xdr:row>4</xdr:row>
      <xdr:rowOff>320603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377C197-0ACA-42DA-9E25-F8B25FF14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020" y="1409700"/>
          <a:ext cx="365760" cy="292028"/>
        </a:xfrm>
        <a:prstGeom prst="rect">
          <a:avLst/>
        </a:prstGeom>
      </xdr:spPr>
    </xdr:pic>
    <xdr:clientData/>
  </xdr:twoCellAnchor>
  <xdr:twoCellAnchor editAs="oneCell">
    <xdr:from>
      <xdr:col>2</xdr:col>
      <xdr:colOff>132273</xdr:colOff>
      <xdr:row>21</xdr:row>
      <xdr:rowOff>102154</xdr:rowOff>
    </xdr:from>
    <xdr:to>
      <xdr:col>2</xdr:col>
      <xdr:colOff>707526</xdr:colOff>
      <xdr:row>21</xdr:row>
      <xdr:rowOff>340660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728A20AF-1007-4E8F-BA72-C7841788E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490444" y="8168143"/>
          <a:ext cx="238506" cy="580968"/>
        </a:xfrm>
        <a:prstGeom prst="rect">
          <a:avLst/>
        </a:prstGeom>
      </xdr:spPr>
    </xdr:pic>
    <xdr:clientData/>
  </xdr:twoCellAnchor>
  <xdr:twoCellAnchor editAs="oneCell">
    <xdr:from>
      <xdr:col>2</xdr:col>
      <xdr:colOff>186018</xdr:colOff>
      <xdr:row>37</xdr:row>
      <xdr:rowOff>12998</xdr:rowOff>
    </xdr:from>
    <xdr:to>
      <xdr:col>2</xdr:col>
      <xdr:colOff>628423</xdr:colOff>
      <xdr:row>37</xdr:row>
      <xdr:rowOff>400947</xdr:rowOff>
    </xdr:to>
    <xdr:pic>
      <xdr:nvPicPr>
        <xdr:cNvPr id="40" name="Picture 39" descr="Mipatex Tarpaulin Sheet Waterproof Heavy Duty 12ft x 10ft,130 GSM Plastic  Cover (Yellow) Tent - For">
          <a:extLst>
            <a:ext uri="{FF2B5EF4-FFF2-40B4-BE49-F238E27FC236}">
              <a16:creationId xmlns:a16="http://schemas.microsoft.com/office/drawing/2014/main" id="{CF3C1098-EFC6-4004-A03E-E92550102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2958" y="15222518"/>
          <a:ext cx="453835" cy="376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217911</xdr:colOff>
      <xdr:row>22</xdr:row>
      <xdr:rowOff>30687</xdr:rowOff>
    </xdr:from>
    <xdr:to>
      <xdr:col>2</xdr:col>
      <xdr:colOff>683878</xdr:colOff>
      <xdr:row>22</xdr:row>
      <xdr:rowOff>396387</xdr:rowOff>
    </xdr:to>
    <xdr:pic>
      <xdr:nvPicPr>
        <xdr:cNvPr id="41" name="Picture 40" descr="Papel Higiénico en rollo 8x300mts - ECO cono chico.">
          <a:extLst>
            <a:ext uri="{FF2B5EF4-FFF2-40B4-BE49-F238E27FC236}">
              <a16:creationId xmlns:a16="http://schemas.microsoft.com/office/drawing/2014/main" id="{1CF728FA-ECCD-494E-9D26-F90B2C89B7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30" b="12167"/>
        <a:stretch/>
      </xdr:blipFill>
      <xdr:spPr bwMode="auto">
        <a:xfrm>
          <a:off x="2404851" y="8687007"/>
          <a:ext cx="465967" cy="35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128670</xdr:colOff>
      <xdr:row>23</xdr:row>
      <xdr:rowOff>79717</xdr:rowOff>
    </xdr:from>
    <xdr:to>
      <xdr:col>2</xdr:col>
      <xdr:colOff>670388</xdr:colOff>
      <xdr:row>23</xdr:row>
      <xdr:rowOff>323191</xdr:rowOff>
    </xdr:to>
    <xdr:pic>
      <xdr:nvPicPr>
        <xdr:cNvPr id="42" name="Picture 41" descr="Termo Plastico Gym 500 ml | Regalos Corporativos">
          <a:extLst>
            <a:ext uri="{FF2B5EF4-FFF2-40B4-BE49-F238E27FC236}">
              <a16:creationId xmlns:a16="http://schemas.microsoft.com/office/drawing/2014/main" id="{E9BACD0D-4349-4C56-8207-73697A72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4758939">
          <a:off x="2465685" y="9005062"/>
          <a:ext cx="251094" cy="551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82060</xdr:colOff>
      <xdr:row>40</xdr:row>
      <xdr:rowOff>41032</xdr:rowOff>
    </xdr:from>
    <xdr:to>
      <xdr:col>2</xdr:col>
      <xdr:colOff>746524</xdr:colOff>
      <xdr:row>40</xdr:row>
      <xdr:rowOff>397267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D5454E7-FDF8-47F9-8F7D-0709C2AD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9000" y="17978512"/>
          <a:ext cx="664464" cy="350520"/>
        </a:xfrm>
        <a:prstGeom prst="rect">
          <a:avLst/>
        </a:prstGeom>
      </xdr:spPr>
    </xdr:pic>
    <xdr:clientData/>
  </xdr:twoCellAnchor>
  <xdr:twoCellAnchor editAs="oneCell">
    <xdr:from>
      <xdr:col>2</xdr:col>
      <xdr:colOff>279523</xdr:colOff>
      <xdr:row>24</xdr:row>
      <xdr:rowOff>43596</xdr:rowOff>
    </xdr:from>
    <xdr:to>
      <xdr:col>2</xdr:col>
      <xdr:colOff>587555</xdr:colOff>
      <xdr:row>24</xdr:row>
      <xdr:rowOff>361950</xdr:rowOff>
    </xdr:to>
    <xdr:pic>
      <xdr:nvPicPr>
        <xdr:cNvPr id="44" name="Picture 43" descr="Tarro Blanco De Crema Cosmética Y Flores Aisladas Sobre Fondo Blanco Fotos,  Retratos, Imágenes Y Fotografía De Archivo Libres De Derecho. Image  28018917.">
          <a:extLst>
            <a:ext uri="{FF2B5EF4-FFF2-40B4-BE49-F238E27FC236}">
              <a16:creationId xmlns:a16="http://schemas.microsoft.com/office/drawing/2014/main" id="{5002D7FB-AF94-4B9F-8EF2-3F04589AAA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93" t="17134" r="15562" b="9981"/>
        <a:stretch/>
      </xdr:blipFill>
      <xdr:spPr bwMode="auto">
        <a:xfrm>
          <a:off x="2466463" y="9957216"/>
          <a:ext cx="302317" cy="318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220980</xdr:colOff>
      <xdr:row>41</xdr:row>
      <xdr:rowOff>60960</xdr:rowOff>
    </xdr:from>
    <xdr:to>
      <xdr:col>2</xdr:col>
      <xdr:colOff>650631</xdr:colOff>
      <xdr:row>41</xdr:row>
      <xdr:rowOff>358194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CF69991B-F790-4C32-B2AD-E7E73A90CD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01" t="22800" r="21500" b="20933"/>
        <a:stretch/>
      </xdr:blipFill>
      <xdr:spPr>
        <a:xfrm>
          <a:off x="2407920" y="18204180"/>
          <a:ext cx="429651" cy="297234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200026</xdr:colOff>
      <xdr:row>25</xdr:row>
      <xdr:rowOff>47625</xdr:rowOff>
    </xdr:from>
    <xdr:to>
      <xdr:col>2</xdr:col>
      <xdr:colOff>663893</xdr:colOff>
      <xdr:row>25</xdr:row>
      <xdr:rowOff>381373</xdr:rowOff>
    </xdr:to>
    <xdr:pic>
      <xdr:nvPicPr>
        <xdr:cNvPr id="47" name="Picture 46" descr="MEGOOD 10 Juego Botiquin de Primeros Auxilios Basico de 12 Clases /  Portátil y Ligero / Idea para Senderismo, Camping, Deportes, Viajes, Hogar  y Oficina : Amazon.com.mx: Deportes y Aire Libre">
          <a:extLst>
            <a:ext uri="{FF2B5EF4-FFF2-40B4-BE49-F238E27FC236}">
              <a16:creationId xmlns:a16="http://schemas.microsoft.com/office/drawing/2014/main" id="{6F5F1E36-E327-4833-A27B-97C2DD973B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3"/>
        <a:stretch/>
      </xdr:blipFill>
      <xdr:spPr bwMode="auto">
        <a:xfrm>
          <a:off x="2386966" y="10380345"/>
          <a:ext cx="471487" cy="333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266335</xdr:colOff>
      <xdr:row>26</xdr:row>
      <xdr:rowOff>46526</xdr:rowOff>
    </xdr:from>
    <xdr:to>
      <xdr:col>2</xdr:col>
      <xdr:colOff>586847</xdr:colOff>
      <xdr:row>26</xdr:row>
      <xdr:rowOff>361657</xdr:rowOff>
    </xdr:to>
    <xdr:pic>
      <xdr:nvPicPr>
        <xdr:cNvPr id="48" name="Picture 47" descr="Tríptico - Iconos gratis de diverso">
          <a:extLst>
            <a:ext uri="{FF2B5EF4-FFF2-40B4-BE49-F238E27FC236}">
              <a16:creationId xmlns:a16="http://schemas.microsoft.com/office/drawing/2014/main" id="{344B04D8-8D31-494F-8C7D-50942F40A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3275" y="10798346"/>
          <a:ext cx="320512" cy="322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278058</xdr:colOff>
      <xdr:row>27</xdr:row>
      <xdr:rowOff>28941</xdr:rowOff>
    </xdr:from>
    <xdr:to>
      <xdr:col>2</xdr:col>
      <xdr:colOff>592855</xdr:colOff>
      <xdr:row>27</xdr:row>
      <xdr:rowOff>363122</xdr:rowOff>
    </xdr:to>
    <xdr:pic>
      <xdr:nvPicPr>
        <xdr:cNvPr id="49" name="Picture 48" descr="Tríptico - Iconos gratis de diverso">
          <a:extLst>
            <a:ext uri="{FF2B5EF4-FFF2-40B4-BE49-F238E27FC236}">
              <a16:creationId xmlns:a16="http://schemas.microsoft.com/office/drawing/2014/main" id="{B5075325-8AAA-47A4-9CE4-B138F79E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4998" y="11199861"/>
          <a:ext cx="320512" cy="322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145264</xdr:colOff>
      <xdr:row>43</xdr:row>
      <xdr:rowOff>53009</xdr:rowOff>
    </xdr:from>
    <xdr:to>
      <xdr:col>2</xdr:col>
      <xdr:colOff>666229</xdr:colOff>
      <xdr:row>43</xdr:row>
      <xdr:rowOff>365346</xdr:rowOff>
    </xdr:to>
    <xdr:pic>
      <xdr:nvPicPr>
        <xdr:cNvPr id="50" name="Picture 49" descr="Jabonera de Plástico JBX8000 Colores Surtidos x 1 Unidad Rey - Utilex">
          <a:extLst>
            <a:ext uri="{FF2B5EF4-FFF2-40B4-BE49-F238E27FC236}">
              <a16:creationId xmlns:a16="http://schemas.microsoft.com/office/drawing/2014/main" id="{F6607A66-17EE-4B62-B337-9AA53F9748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04" b="19524"/>
        <a:stretch/>
      </xdr:blipFill>
      <xdr:spPr bwMode="auto">
        <a:xfrm>
          <a:off x="2332204" y="11643029"/>
          <a:ext cx="520965" cy="318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193175</xdr:colOff>
      <xdr:row>44</xdr:row>
      <xdr:rowOff>59727</xdr:rowOff>
    </xdr:from>
    <xdr:to>
      <xdr:col>2</xdr:col>
      <xdr:colOff>670413</xdr:colOff>
      <xdr:row>44</xdr:row>
      <xdr:rowOff>378051</xdr:rowOff>
    </xdr:to>
    <xdr:pic>
      <xdr:nvPicPr>
        <xdr:cNvPr id="51" name="Picture 50" descr="Bolsa Plástico Sobre Fondo Blanco Fotos, Retratos, Imágenes Y Fotografía De  Archivo Libres De Derecho. Image 30924838.">
          <a:extLst>
            <a:ext uri="{FF2B5EF4-FFF2-40B4-BE49-F238E27FC236}">
              <a16:creationId xmlns:a16="http://schemas.microsoft.com/office/drawing/2014/main" id="{89B53753-619D-4D0A-A57D-9CB11A17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712854">
          <a:off x="2464335" y="11984627"/>
          <a:ext cx="318324" cy="486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164123</xdr:colOff>
      <xdr:row>45</xdr:row>
      <xdr:rowOff>58616</xdr:rowOff>
    </xdr:from>
    <xdr:to>
      <xdr:col>2</xdr:col>
      <xdr:colOff>668217</xdr:colOff>
      <xdr:row>45</xdr:row>
      <xdr:rowOff>359660</xdr:rowOff>
    </xdr:to>
    <xdr:pic>
      <xdr:nvPicPr>
        <xdr:cNvPr id="52" name="Picture 51" descr="Cartuchera Artist. | Grupo Mil Soluciones">
          <a:extLst>
            <a:ext uri="{FF2B5EF4-FFF2-40B4-BE49-F238E27FC236}">
              <a16:creationId xmlns:a16="http://schemas.microsoft.com/office/drawing/2014/main" id="{1C0DD925-9106-47C2-B71A-5FF07C588A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1" t="15562" r="15385" b="24812"/>
        <a:stretch/>
      </xdr:blipFill>
      <xdr:spPr bwMode="auto">
        <a:xfrm>
          <a:off x="2351063" y="12486836"/>
          <a:ext cx="504094" cy="30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200790</xdr:colOff>
      <xdr:row>38</xdr:row>
      <xdr:rowOff>98130</xdr:rowOff>
    </xdr:from>
    <xdr:to>
      <xdr:col>2</xdr:col>
      <xdr:colOff>629997</xdr:colOff>
      <xdr:row>38</xdr:row>
      <xdr:rowOff>434340</xdr:rowOff>
    </xdr:to>
    <xdr:pic>
      <xdr:nvPicPr>
        <xdr:cNvPr id="53" name="Picture 52" descr="BRAGA PAÑAL ADULTO TALLA L C/48 UDS]">
          <a:extLst>
            <a:ext uri="{FF2B5EF4-FFF2-40B4-BE49-F238E27FC236}">
              <a16:creationId xmlns:a16="http://schemas.microsoft.com/office/drawing/2014/main" id="{941F4BB9-53FD-4B41-B15C-F7EF515163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44" b="9286"/>
        <a:stretch/>
      </xdr:blipFill>
      <xdr:spPr bwMode="auto">
        <a:xfrm>
          <a:off x="2387730" y="18370890"/>
          <a:ext cx="413967" cy="343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150323</xdr:colOff>
      <xdr:row>39</xdr:row>
      <xdr:rowOff>33055</xdr:rowOff>
    </xdr:from>
    <xdr:to>
      <xdr:col>2</xdr:col>
      <xdr:colOff>669200</xdr:colOff>
      <xdr:row>39</xdr:row>
      <xdr:rowOff>359067</xdr:rowOff>
    </xdr:to>
    <xdr:pic>
      <xdr:nvPicPr>
        <xdr:cNvPr id="54" name="Picture 53" descr="Pastillero Semanal Colores - Baby World Shop">
          <a:extLst>
            <a:ext uri="{FF2B5EF4-FFF2-40B4-BE49-F238E27FC236}">
              <a16:creationId xmlns:a16="http://schemas.microsoft.com/office/drawing/2014/main" id="{D2C8D328-73C7-4FED-9AEA-9BCA524103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3" t="28438" r="6941" b="17484"/>
        <a:stretch/>
      </xdr:blipFill>
      <xdr:spPr bwMode="auto">
        <a:xfrm>
          <a:off x="2336174" y="18643272"/>
          <a:ext cx="524592" cy="32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114465</xdr:colOff>
      <xdr:row>42</xdr:row>
      <xdr:rowOff>93755</xdr:rowOff>
    </xdr:from>
    <xdr:to>
      <xdr:col>2</xdr:col>
      <xdr:colOff>744635</xdr:colOff>
      <xdr:row>42</xdr:row>
      <xdr:rowOff>437896</xdr:rowOff>
    </xdr:to>
    <xdr:pic>
      <xdr:nvPicPr>
        <xdr:cNvPr id="55" name="Picture 54" descr="ESTERILLAS SHUSI (caña de bambú)">
          <a:extLst>
            <a:ext uri="{FF2B5EF4-FFF2-40B4-BE49-F238E27FC236}">
              <a16:creationId xmlns:a16="http://schemas.microsoft.com/office/drawing/2014/main" id="{1A98491D-3A1B-401B-B215-D6390EB030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78" t="32317" r="3076" b="21784"/>
        <a:stretch/>
      </xdr:blipFill>
      <xdr:spPr bwMode="auto">
        <a:xfrm>
          <a:off x="2295690" y="17429255"/>
          <a:ext cx="630170" cy="344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200026</xdr:colOff>
      <xdr:row>25</xdr:row>
      <xdr:rowOff>47625</xdr:rowOff>
    </xdr:from>
    <xdr:to>
      <xdr:col>2</xdr:col>
      <xdr:colOff>663893</xdr:colOff>
      <xdr:row>25</xdr:row>
      <xdr:rowOff>381373</xdr:rowOff>
    </xdr:to>
    <xdr:pic>
      <xdr:nvPicPr>
        <xdr:cNvPr id="45" name="Picture 44" descr="MEGOOD 10 Juego Botiquin de Primeros Auxilios Basico de 12 Clases /  Portátil y Ligero / Idea para Senderismo, Camping, Deportes, Viajes, Hogar  y Oficina : Amazon.com.mx: Deportes y Aire Libre">
          <a:extLst>
            <a:ext uri="{FF2B5EF4-FFF2-40B4-BE49-F238E27FC236}">
              <a16:creationId xmlns:a16="http://schemas.microsoft.com/office/drawing/2014/main" id="{33488A46-D48D-4AE9-A8AB-53772276EF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3"/>
        <a:stretch/>
      </xdr:blipFill>
      <xdr:spPr bwMode="auto">
        <a:xfrm>
          <a:off x="2386966" y="9747885"/>
          <a:ext cx="467677" cy="333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206188</xdr:colOff>
      <xdr:row>9</xdr:row>
      <xdr:rowOff>44823</xdr:rowOff>
    </xdr:from>
    <xdr:to>
      <xdr:col>2</xdr:col>
      <xdr:colOff>668420</xdr:colOff>
      <xdr:row>9</xdr:row>
      <xdr:rowOff>377685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76DEDA-9D4C-43A2-911F-A6BE42A8D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3128" y="1401183"/>
          <a:ext cx="452707" cy="332862"/>
        </a:xfrm>
        <a:prstGeom prst="rect">
          <a:avLst/>
        </a:prstGeom>
      </xdr:spPr>
    </xdr:pic>
    <xdr:clientData/>
  </xdr:twoCellAnchor>
  <xdr:twoCellAnchor editAs="oneCell">
    <xdr:from>
      <xdr:col>2</xdr:col>
      <xdr:colOff>242047</xdr:colOff>
      <xdr:row>11</xdr:row>
      <xdr:rowOff>98612</xdr:rowOff>
    </xdr:from>
    <xdr:to>
      <xdr:col>2</xdr:col>
      <xdr:colOff>590172</xdr:colOff>
      <xdr:row>11</xdr:row>
      <xdr:rowOff>326465</xdr:rowOff>
    </xdr:to>
    <xdr:pic>
      <xdr:nvPicPr>
        <xdr:cNvPr id="4" name="Picture 3" descr="Image result for cobija">
          <a:extLst>
            <a:ext uri="{FF2B5EF4-FFF2-40B4-BE49-F238E27FC236}">
              <a16:creationId xmlns:a16="http://schemas.microsoft.com/office/drawing/2014/main" id="{7A55F8AC-2BB3-4682-AFBD-B2385A1051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987" y="4502972"/>
          <a:ext cx="357650" cy="2354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170333</xdr:colOff>
      <xdr:row>13</xdr:row>
      <xdr:rowOff>0</xdr:rowOff>
    </xdr:from>
    <xdr:to>
      <xdr:col>2</xdr:col>
      <xdr:colOff>628504</xdr:colOff>
      <xdr:row>13</xdr:row>
      <xdr:rowOff>359942</xdr:rowOff>
    </xdr:to>
    <xdr:pic>
      <xdr:nvPicPr>
        <xdr:cNvPr id="5" name="Picture 4" descr="Image result for colchoneta dormir">
          <a:extLst>
            <a:ext uri="{FF2B5EF4-FFF2-40B4-BE49-F238E27FC236}">
              <a16:creationId xmlns:a16="http://schemas.microsoft.com/office/drawing/2014/main" id="{653C5954-77B0-41D9-A15A-3D443CACE42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273" y="4785360"/>
          <a:ext cx="461981" cy="3523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161365</xdr:colOff>
      <xdr:row>16</xdr:row>
      <xdr:rowOff>35858</xdr:rowOff>
    </xdr:from>
    <xdr:to>
      <xdr:col>2</xdr:col>
      <xdr:colOff>593016</xdr:colOff>
      <xdr:row>16</xdr:row>
      <xdr:rowOff>362194</xdr:rowOff>
    </xdr:to>
    <xdr:pic>
      <xdr:nvPicPr>
        <xdr:cNvPr id="8" name="Picture 7" descr="Resultado de imagen para toalla de microfibra&quot;">
          <a:extLst>
            <a:ext uri="{FF2B5EF4-FFF2-40B4-BE49-F238E27FC236}">
              <a16:creationId xmlns:a16="http://schemas.microsoft.com/office/drawing/2014/main" id="{7ECA5690-FC7E-420F-A0FA-8C573EF179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99" b="8479"/>
        <a:stretch/>
      </xdr:blipFill>
      <xdr:spPr bwMode="auto">
        <a:xfrm>
          <a:off x="2348305" y="3678218"/>
          <a:ext cx="439271" cy="322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161367</xdr:colOff>
      <xdr:row>14</xdr:row>
      <xdr:rowOff>44825</xdr:rowOff>
    </xdr:from>
    <xdr:to>
      <xdr:col>2</xdr:col>
      <xdr:colOff>669233</xdr:colOff>
      <xdr:row>14</xdr:row>
      <xdr:rowOff>322546</xdr:rowOff>
    </xdr:to>
    <xdr:pic>
      <xdr:nvPicPr>
        <xdr:cNvPr id="10" name="Picture 9" descr="Imagen relacionada">
          <a:extLst>
            <a:ext uri="{FF2B5EF4-FFF2-40B4-BE49-F238E27FC236}">
              <a16:creationId xmlns:a16="http://schemas.microsoft.com/office/drawing/2014/main" id="{A27EA161-433E-49BD-8125-D55B6093D8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12" b="5932"/>
        <a:stretch/>
      </xdr:blipFill>
      <xdr:spPr bwMode="auto">
        <a:xfrm>
          <a:off x="2348307" y="5211185"/>
          <a:ext cx="504056" cy="291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209438</xdr:colOff>
      <xdr:row>18</xdr:row>
      <xdr:rowOff>607919</xdr:rowOff>
    </xdr:from>
    <xdr:to>
      <xdr:col>2</xdr:col>
      <xdr:colOff>572396</xdr:colOff>
      <xdr:row>18</xdr:row>
      <xdr:rowOff>972782</xdr:rowOff>
    </xdr:to>
    <xdr:pic>
      <xdr:nvPicPr>
        <xdr:cNvPr id="14" name="Picture 13" descr="Resultado de imagen para mosquitero&quot;">
          <a:extLst>
            <a:ext uri="{FF2B5EF4-FFF2-40B4-BE49-F238E27FC236}">
              <a16:creationId xmlns:a16="http://schemas.microsoft.com/office/drawing/2014/main" id="{019FA779-D430-4854-A1EE-8D396B1D6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663" y="7913594"/>
          <a:ext cx="362958" cy="351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304800</xdr:colOff>
      <xdr:row>20</xdr:row>
      <xdr:rowOff>9525</xdr:rowOff>
    </xdr:from>
    <xdr:to>
      <xdr:col>2</xdr:col>
      <xdr:colOff>612289</xdr:colOff>
      <xdr:row>21</xdr:row>
      <xdr:rowOff>37194</xdr:rowOff>
    </xdr:to>
    <xdr:pic>
      <xdr:nvPicPr>
        <xdr:cNvPr id="25" name="Picture 24" descr="Resultado de imagen para solar light sunbell&quot;">
          <a:extLst>
            <a:ext uri="{FF2B5EF4-FFF2-40B4-BE49-F238E27FC236}">
              <a16:creationId xmlns:a16="http://schemas.microsoft.com/office/drawing/2014/main" id="{6D66D85F-010E-45E0-9C98-5D4C23B600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7" r="27309"/>
        <a:stretch/>
      </xdr:blipFill>
      <xdr:spPr bwMode="auto">
        <a:xfrm>
          <a:off x="2486025" y="9763125"/>
          <a:ext cx="307489" cy="408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265043</xdr:colOff>
      <xdr:row>10</xdr:row>
      <xdr:rowOff>188512</xdr:rowOff>
    </xdr:from>
    <xdr:to>
      <xdr:col>2</xdr:col>
      <xdr:colOff>555597</xdr:colOff>
      <xdr:row>10</xdr:row>
      <xdr:rowOff>550131</xdr:rowOff>
    </xdr:to>
    <xdr:pic>
      <xdr:nvPicPr>
        <xdr:cNvPr id="26" name="Picture 25" descr="Resultado de imagen para TOBO PLASTICO CON TAPA">
          <a:extLst>
            <a:ext uri="{FF2B5EF4-FFF2-40B4-BE49-F238E27FC236}">
              <a16:creationId xmlns:a16="http://schemas.microsoft.com/office/drawing/2014/main" id="{39B7071C-9AE9-4849-9823-7F7AC507C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983" y="3289852"/>
          <a:ext cx="298174" cy="357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172280</xdr:colOff>
      <xdr:row>12</xdr:row>
      <xdr:rowOff>39757</xdr:rowOff>
    </xdr:from>
    <xdr:to>
      <xdr:col>2</xdr:col>
      <xdr:colOff>626664</xdr:colOff>
      <xdr:row>12</xdr:row>
      <xdr:rowOff>362513</xdr:rowOff>
    </xdr:to>
    <xdr:pic>
      <xdr:nvPicPr>
        <xdr:cNvPr id="27" name="Picture 26" descr="AmazonBasics, Juego de Sábanas de 400 Hilos, California King ...">
          <a:extLst>
            <a:ext uri="{FF2B5EF4-FFF2-40B4-BE49-F238E27FC236}">
              <a16:creationId xmlns:a16="http://schemas.microsoft.com/office/drawing/2014/main" id="{C35BF793-6209-4803-A8C3-F0D49C57D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8889" y="2166731"/>
          <a:ext cx="450574" cy="318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152400</xdr:colOff>
      <xdr:row>24</xdr:row>
      <xdr:rowOff>33131</xdr:rowOff>
    </xdr:from>
    <xdr:to>
      <xdr:col>2</xdr:col>
      <xdr:colOff>666336</xdr:colOff>
      <xdr:row>24</xdr:row>
      <xdr:rowOff>361811</xdr:rowOff>
    </xdr:to>
    <xdr:pic>
      <xdr:nvPicPr>
        <xdr:cNvPr id="28" name="Picture 27" descr="Resultado de imagen para olla con tapa">
          <a:extLst>
            <a:ext uri="{FF2B5EF4-FFF2-40B4-BE49-F238E27FC236}">
              <a16:creationId xmlns:a16="http://schemas.microsoft.com/office/drawing/2014/main" id="{96F34546-999F-4C66-A9E8-446BFB5410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33" b="14629"/>
        <a:stretch/>
      </xdr:blipFill>
      <xdr:spPr bwMode="auto">
        <a:xfrm>
          <a:off x="2339009" y="4081670"/>
          <a:ext cx="523461" cy="34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231915</xdr:colOff>
      <xdr:row>25</xdr:row>
      <xdr:rowOff>19879</xdr:rowOff>
    </xdr:from>
    <xdr:to>
      <xdr:col>2</xdr:col>
      <xdr:colOff>552783</xdr:colOff>
      <xdr:row>25</xdr:row>
      <xdr:rowOff>344557</xdr:rowOff>
    </xdr:to>
    <xdr:pic>
      <xdr:nvPicPr>
        <xdr:cNvPr id="30" name="Picture 29" descr="Resultado de imagen para escoba y pala">
          <a:extLst>
            <a:ext uri="{FF2B5EF4-FFF2-40B4-BE49-F238E27FC236}">
              <a16:creationId xmlns:a16="http://schemas.microsoft.com/office/drawing/2014/main" id="{8280BDE3-4288-45E5-8F48-DCCAC3810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524" y="4452731"/>
          <a:ext cx="324678" cy="324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145774</xdr:colOff>
      <xdr:row>17</xdr:row>
      <xdr:rowOff>13253</xdr:rowOff>
    </xdr:from>
    <xdr:to>
      <xdr:col>2</xdr:col>
      <xdr:colOff>377687</xdr:colOff>
      <xdr:row>17</xdr:row>
      <xdr:rowOff>360035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96C28E9F-0CA3-490C-8DA9-E0FB1064E6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9" r="32152"/>
        <a:stretch/>
      </xdr:blipFill>
      <xdr:spPr bwMode="auto">
        <a:xfrm>
          <a:off x="2332383" y="4830418"/>
          <a:ext cx="231913" cy="350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404704</xdr:colOff>
      <xdr:row>17</xdr:row>
      <xdr:rowOff>13753</xdr:rowOff>
    </xdr:from>
    <xdr:to>
      <xdr:col>2</xdr:col>
      <xdr:colOff>682487</xdr:colOff>
      <xdr:row>17</xdr:row>
      <xdr:rowOff>360230</xdr:rowOff>
    </xdr:to>
    <xdr:pic>
      <xdr:nvPicPr>
        <xdr:cNvPr id="33" name="Picture 32" descr="Resultado de imagen para cubiertos">
          <a:extLst>
            <a:ext uri="{FF2B5EF4-FFF2-40B4-BE49-F238E27FC236}">
              <a16:creationId xmlns:a16="http://schemas.microsoft.com/office/drawing/2014/main" id="{6BED4ADA-4601-4617-8753-0F9D924A66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35"/>
        <a:stretch/>
      </xdr:blipFill>
      <xdr:spPr bwMode="auto">
        <a:xfrm>
          <a:off x="2591313" y="4830918"/>
          <a:ext cx="277783" cy="34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</xdr:colOff>
      <xdr:row>3</xdr:row>
      <xdr:rowOff>60960</xdr:rowOff>
    </xdr:from>
    <xdr:to>
      <xdr:col>2</xdr:col>
      <xdr:colOff>666749</xdr:colOff>
      <xdr:row>3</xdr:row>
      <xdr:rowOff>359042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DD87F62-94BE-4D90-A2F7-A8E41DE23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05840"/>
          <a:ext cx="525779" cy="29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230941</xdr:colOff>
      <xdr:row>4</xdr:row>
      <xdr:rowOff>26220</xdr:rowOff>
    </xdr:from>
    <xdr:to>
      <xdr:col>2</xdr:col>
      <xdr:colOff>550151</xdr:colOff>
      <xdr:row>4</xdr:row>
      <xdr:rowOff>358939</xdr:rowOff>
    </xdr:to>
    <xdr:pic>
      <xdr:nvPicPr>
        <xdr:cNvPr id="24" name="Picture 23" descr="A picture containing food&#10;&#10;Description automatically generated">
          <a:extLst>
            <a:ext uri="{FF2B5EF4-FFF2-40B4-BE49-F238E27FC236}">
              <a16:creationId xmlns:a16="http://schemas.microsoft.com/office/drawing/2014/main" id="{4DDF2914-6E72-409E-B168-246F3261A9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540"/>
        <a:stretch/>
      </xdr:blipFill>
      <xdr:spPr>
        <a:xfrm>
          <a:off x="2416299" y="1734250"/>
          <a:ext cx="315400" cy="321289"/>
        </a:xfrm>
        <a:prstGeom prst="rect">
          <a:avLst/>
        </a:prstGeom>
      </xdr:spPr>
    </xdr:pic>
    <xdr:clientData/>
  </xdr:twoCellAnchor>
  <xdr:twoCellAnchor editAs="oneCell">
    <xdr:from>
      <xdr:col>2</xdr:col>
      <xdr:colOff>187570</xdr:colOff>
      <xdr:row>15</xdr:row>
      <xdr:rowOff>79551</xdr:rowOff>
    </xdr:from>
    <xdr:to>
      <xdr:col>2</xdr:col>
      <xdr:colOff>609914</xdr:colOff>
      <xdr:row>15</xdr:row>
      <xdr:rowOff>304801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90AFFF1-1F52-4507-8C19-25CAF49AF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3924" y="5413551"/>
          <a:ext cx="422344" cy="22525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19</xdr:row>
      <xdr:rowOff>382905</xdr:rowOff>
    </xdr:from>
    <xdr:to>
      <xdr:col>2</xdr:col>
      <xdr:colOff>624880</xdr:colOff>
      <xdr:row>19</xdr:row>
      <xdr:rowOff>649627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4A1E332-35AA-4965-874D-723B1DBCF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9193530"/>
          <a:ext cx="476290" cy="266722"/>
        </a:xfrm>
        <a:prstGeom prst="rect">
          <a:avLst/>
        </a:prstGeom>
      </xdr:spPr>
    </xdr:pic>
    <xdr:clientData/>
  </xdr:twoCellAnchor>
  <xdr:twoCellAnchor editAs="oneCell">
    <xdr:from>
      <xdr:col>2</xdr:col>
      <xdr:colOff>317194</xdr:colOff>
      <xdr:row>5</xdr:row>
      <xdr:rowOff>31531</xdr:rowOff>
    </xdr:from>
    <xdr:to>
      <xdr:col>2</xdr:col>
      <xdr:colOff>478015</xdr:colOff>
      <xdr:row>5</xdr:row>
      <xdr:rowOff>321945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3FC7F12-EAA1-4B7D-980B-F55BA9249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3045" y="2130297"/>
          <a:ext cx="147486" cy="303749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28</xdr:row>
      <xdr:rowOff>106680</xdr:rowOff>
    </xdr:from>
    <xdr:to>
      <xdr:col>2</xdr:col>
      <xdr:colOff>612087</xdr:colOff>
      <xdr:row>28</xdr:row>
      <xdr:rowOff>437175</xdr:rowOff>
    </xdr:to>
    <xdr:pic>
      <xdr:nvPicPr>
        <xdr:cNvPr id="31" name="Picture 30" descr="BRAGA PAÑAL ADULTO TALLA L C/48 UDS]">
          <a:extLst>
            <a:ext uri="{FF2B5EF4-FFF2-40B4-BE49-F238E27FC236}">
              <a16:creationId xmlns:a16="http://schemas.microsoft.com/office/drawing/2014/main" id="{B9FF1EC6-1B43-4650-B85C-D3D4B0FC0E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44" b="9286"/>
        <a:stretch/>
      </xdr:blipFill>
      <xdr:spPr bwMode="auto">
        <a:xfrm>
          <a:off x="2385060" y="11231880"/>
          <a:ext cx="413967" cy="343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160020</xdr:colOff>
      <xdr:row>29</xdr:row>
      <xdr:rowOff>38100</xdr:rowOff>
    </xdr:from>
    <xdr:to>
      <xdr:col>2</xdr:col>
      <xdr:colOff>684612</xdr:colOff>
      <xdr:row>29</xdr:row>
      <xdr:rowOff>360302</xdr:rowOff>
    </xdr:to>
    <xdr:pic>
      <xdr:nvPicPr>
        <xdr:cNvPr id="35" name="Picture 34" descr="Pastillero Semanal Colores - Baby World Shop">
          <a:extLst>
            <a:ext uri="{FF2B5EF4-FFF2-40B4-BE49-F238E27FC236}">
              <a16:creationId xmlns:a16="http://schemas.microsoft.com/office/drawing/2014/main" id="{AD93BE8E-1465-4688-968A-FDEFC73255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3" t="28438" r="6941" b="17484"/>
        <a:stretch/>
      </xdr:blipFill>
      <xdr:spPr bwMode="auto">
        <a:xfrm>
          <a:off x="2346960" y="11734800"/>
          <a:ext cx="524592" cy="32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138113</xdr:colOff>
      <xdr:row>26</xdr:row>
      <xdr:rowOff>31433</xdr:rowOff>
    </xdr:from>
    <xdr:to>
      <xdr:col>2</xdr:col>
      <xdr:colOff>629603</xdr:colOff>
      <xdr:row>26</xdr:row>
      <xdr:rowOff>325900</xdr:rowOff>
    </xdr:to>
    <xdr:pic>
      <xdr:nvPicPr>
        <xdr:cNvPr id="36" name="Picture 35" descr="Coleto 3 Rayas Azul O Rozado (12 Und) | MercadoLibre">
          <a:extLst>
            <a:ext uri="{FF2B5EF4-FFF2-40B4-BE49-F238E27FC236}">
              <a16:creationId xmlns:a16="http://schemas.microsoft.com/office/drawing/2014/main" id="{82C921F4-1755-4099-BD18-10C3FCCE1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1" y="10399396"/>
          <a:ext cx="495300" cy="305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247650</xdr:colOff>
      <xdr:row>27</xdr:row>
      <xdr:rowOff>23814</xdr:rowOff>
    </xdr:from>
    <xdr:to>
      <xdr:col>2</xdr:col>
      <xdr:colOff>554355</xdr:colOff>
      <xdr:row>27</xdr:row>
      <xdr:rowOff>326834</xdr:rowOff>
    </xdr:to>
    <xdr:pic>
      <xdr:nvPicPr>
        <xdr:cNvPr id="37" name="Picture 36" descr="Catálogo - Almacenes Laurita">
          <a:extLst>
            <a:ext uri="{FF2B5EF4-FFF2-40B4-BE49-F238E27FC236}">
              <a16:creationId xmlns:a16="http://schemas.microsoft.com/office/drawing/2014/main" id="{071C6729-0910-4C73-BF61-7D3B80500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3638" y="10772777"/>
          <a:ext cx="314325" cy="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193204</xdr:colOff>
      <xdr:row>30</xdr:row>
      <xdr:rowOff>96447</xdr:rowOff>
    </xdr:from>
    <xdr:to>
      <xdr:col>2</xdr:col>
      <xdr:colOff>632454</xdr:colOff>
      <xdr:row>30</xdr:row>
      <xdr:rowOff>457200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B1CAA92E-1A39-429E-BE0C-346BFF87F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87" t="5971" r="18211" b="3320"/>
        <a:stretch/>
      </xdr:blipFill>
      <xdr:spPr bwMode="auto">
        <a:xfrm>
          <a:off x="2384611" y="12262171"/>
          <a:ext cx="450680" cy="360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114465</xdr:colOff>
      <xdr:row>31</xdr:row>
      <xdr:rowOff>82325</xdr:rowOff>
    </xdr:from>
    <xdr:to>
      <xdr:col>2</xdr:col>
      <xdr:colOff>744635</xdr:colOff>
      <xdr:row>31</xdr:row>
      <xdr:rowOff>435991</xdr:rowOff>
    </xdr:to>
    <xdr:pic>
      <xdr:nvPicPr>
        <xdr:cNvPr id="39" name="Picture 38" descr="ESTERILLAS SHUSI (caña de bambú)">
          <a:extLst>
            <a:ext uri="{FF2B5EF4-FFF2-40B4-BE49-F238E27FC236}">
              <a16:creationId xmlns:a16="http://schemas.microsoft.com/office/drawing/2014/main" id="{D7432927-B496-4667-A359-CC96694F5E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78" t="32317" r="3076" b="21784"/>
        <a:stretch/>
      </xdr:blipFill>
      <xdr:spPr bwMode="auto">
        <a:xfrm>
          <a:off x="2295690" y="13426850"/>
          <a:ext cx="630170" cy="347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7C21-F3B2-4C11-A50F-ABE959CE8A2B}">
  <sheetPr>
    <pageSetUpPr fitToPage="1"/>
  </sheetPr>
  <dimension ref="A1:H50"/>
  <sheetViews>
    <sheetView tabSelected="1" zoomScaleNormal="100" workbookViewId="0">
      <selection sqref="A1:H1"/>
    </sheetView>
  </sheetViews>
  <sheetFormatPr defaultRowHeight="14.4" x14ac:dyDescent="0.3"/>
  <cols>
    <col min="1" max="1" width="9.77734375" style="2" customWidth="1"/>
    <col min="2" max="2" width="22.109375" style="5" customWidth="1"/>
    <col min="3" max="3" width="11.5546875" style="5" customWidth="1"/>
    <col min="4" max="4" width="42" style="4" customWidth="1"/>
    <col min="5" max="8" width="13.77734375" style="2" customWidth="1"/>
  </cols>
  <sheetData>
    <row r="1" spans="1:8" ht="31.8" customHeight="1" x14ac:dyDescent="0.3">
      <c r="A1" s="17" t="s">
        <v>42</v>
      </c>
      <c r="B1" s="17"/>
      <c r="C1" s="17"/>
      <c r="D1" s="17"/>
      <c r="E1" s="17"/>
      <c r="F1" s="17"/>
      <c r="G1" s="17"/>
      <c r="H1" s="17"/>
    </row>
    <row r="2" spans="1:8" ht="19.95" customHeight="1" x14ac:dyDescent="0.3">
      <c r="A2" s="16" t="s">
        <v>18</v>
      </c>
      <c r="B2" s="16"/>
      <c r="C2" s="16"/>
      <c r="D2" s="16"/>
      <c r="E2" s="16"/>
      <c r="F2" s="16"/>
      <c r="G2" s="16"/>
      <c r="H2" s="16"/>
    </row>
    <row r="3" spans="1:8" ht="25.95" customHeight="1" x14ac:dyDescent="0.3">
      <c r="A3" s="7" t="s">
        <v>2</v>
      </c>
      <c r="B3" s="7" t="s">
        <v>1</v>
      </c>
      <c r="C3" s="7" t="s">
        <v>13</v>
      </c>
      <c r="D3" s="7" t="s">
        <v>76</v>
      </c>
      <c r="E3" s="7" t="s">
        <v>123</v>
      </c>
      <c r="F3" s="7" t="s">
        <v>122</v>
      </c>
      <c r="G3" s="7" t="s">
        <v>125</v>
      </c>
      <c r="H3" s="7" t="s">
        <v>124</v>
      </c>
    </row>
    <row r="4" spans="1:8" ht="30" customHeight="1" x14ac:dyDescent="0.3">
      <c r="A4" s="1">
        <v>2</v>
      </c>
      <c r="B4" s="3" t="s">
        <v>30</v>
      </c>
      <c r="C4" s="6"/>
      <c r="D4" s="15" t="s">
        <v>35</v>
      </c>
      <c r="E4" s="22">
        <v>1.1000000000000001</v>
      </c>
      <c r="F4" s="22"/>
      <c r="G4" s="22">
        <f>+AVERAGE(E4:F4)</f>
        <v>1.1000000000000001</v>
      </c>
      <c r="H4" s="22">
        <f>+A4*G4</f>
        <v>2.2000000000000002</v>
      </c>
    </row>
    <row r="5" spans="1:8" ht="30" customHeight="1" x14ac:dyDescent="0.3">
      <c r="A5" s="1">
        <v>12</v>
      </c>
      <c r="B5" s="3" t="s">
        <v>34</v>
      </c>
      <c r="C5" s="6"/>
      <c r="D5" s="15"/>
      <c r="E5" s="22">
        <v>0.96</v>
      </c>
      <c r="F5" s="22">
        <v>1.1200000000000001</v>
      </c>
      <c r="G5" s="22">
        <f t="shared" ref="G5:G6" si="0">+AVERAGE(E5:F5)</f>
        <v>1.04</v>
      </c>
      <c r="H5" s="22">
        <f t="shared" ref="H5:H6" si="1">+A5*G5</f>
        <v>12.48</v>
      </c>
    </row>
    <row r="6" spans="1:8" ht="30" customHeight="1" x14ac:dyDescent="0.3">
      <c r="A6" s="1">
        <v>1</v>
      </c>
      <c r="B6" s="3" t="s">
        <v>31</v>
      </c>
      <c r="C6" s="6"/>
      <c r="D6" s="3" t="s">
        <v>32</v>
      </c>
      <c r="E6" s="22">
        <v>1.7</v>
      </c>
      <c r="F6" s="22">
        <v>1.38</v>
      </c>
      <c r="G6" s="22">
        <f t="shared" si="0"/>
        <v>1.54</v>
      </c>
      <c r="H6" s="22">
        <f t="shared" si="1"/>
        <v>1.54</v>
      </c>
    </row>
    <row r="7" spans="1:8" ht="30" customHeight="1" x14ac:dyDescent="0.3">
      <c r="A7" s="19" t="s">
        <v>133</v>
      </c>
      <c r="B7" s="20"/>
      <c r="C7" s="20"/>
      <c r="D7" s="20"/>
      <c r="E7" s="20"/>
      <c r="F7" s="20"/>
      <c r="G7" s="21"/>
      <c r="H7" s="25">
        <f>+MAX(H4:H5)+H6</f>
        <v>14.02</v>
      </c>
    </row>
    <row r="8" spans="1:8" ht="19.95" customHeight="1" x14ac:dyDescent="0.3">
      <c r="A8" s="16" t="s">
        <v>17</v>
      </c>
      <c r="B8" s="16"/>
      <c r="C8" s="16"/>
      <c r="D8" s="16"/>
      <c r="E8" s="16"/>
      <c r="F8" s="16"/>
      <c r="G8" s="16"/>
      <c r="H8" s="16"/>
    </row>
    <row r="9" spans="1:8" s="8" customFormat="1" ht="25.95" customHeight="1" x14ac:dyDescent="0.3">
      <c r="A9" s="7" t="s">
        <v>2</v>
      </c>
      <c r="B9" s="7" t="s">
        <v>1</v>
      </c>
      <c r="C9" s="7" t="s">
        <v>13</v>
      </c>
      <c r="D9" s="7" t="s">
        <v>76</v>
      </c>
      <c r="E9" s="7" t="s">
        <v>123</v>
      </c>
      <c r="F9" s="7" t="s">
        <v>122</v>
      </c>
      <c r="G9" s="7" t="s">
        <v>125</v>
      </c>
      <c r="H9" s="7" t="s">
        <v>124</v>
      </c>
    </row>
    <row r="10" spans="1:8" s="5" customFormat="1" ht="43.2" x14ac:dyDescent="0.3">
      <c r="A10" s="1">
        <v>1</v>
      </c>
      <c r="B10" s="6" t="s">
        <v>3</v>
      </c>
      <c r="C10" s="6"/>
      <c r="D10" s="13" t="s">
        <v>113</v>
      </c>
      <c r="E10" s="22">
        <v>28</v>
      </c>
      <c r="F10" s="22">
        <v>12.95</v>
      </c>
      <c r="G10" s="22">
        <f t="shared" ref="G10:G34" si="2">+AVERAGE(E10:F10)</f>
        <v>20.475000000000001</v>
      </c>
      <c r="H10" s="22">
        <f t="shared" ref="H10:H34" si="3">+A10*G10</f>
        <v>20.475000000000001</v>
      </c>
    </row>
    <row r="11" spans="1:8" s="5" customFormat="1" ht="45" customHeight="1" x14ac:dyDescent="0.3">
      <c r="A11" s="1">
        <v>1</v>
      </c>
      <c r="B11" s="6" t="s">
        <v>0</v>
      </c>
      <c r="C11" s="6"/>
      <c r="D11" s="3" t="s">
        <v>79</v>
      </c>
      <c r="E11" s="22">
        <v>0.55000000000000004</v>
      </c>
      <c r="F11" s="22">
        <v>0.33</v>
      </c>
      <c r="G11" s="22">
        <f t="shared" si="2"/>
        <v>0.44000000000000006</v>
      </c>
      <c r="H11" s="22">
        <f t="shared" si="3"/>
        <v>0.44000000000000006</v>
      </c>
    </row>
    <row r="12" spans="1:8" s="5" customFormat="1" ht="30" customHeight="1" x14ac:dyDescent="0.3">
      <c r="A12" s="1">
        <v>1</v>
      </c>
      <c r="B12" s="6" t="s">
        <v>4</v>
      </c>
      <c r="C12" s="6"/>
      <c r="D12" s="3" t="s">
        <v>36</v>
      </c>
      <c r="E12" s="22">
        <v>9</v>
      </c>
      <c r="F12" s="22">
        <v>8.6999999999999993</v>
      </c>
      <c r="G12" s="22">
        <f t="shared" si="2"/>
        <v>8.85</v>
      </c>
      <c r="H12" s="22">
        <f t="shared" si="3"/>
        <v>8.85</v>
      </c>
    </row>
    <row r="13" spans="1:8" s="5" customFormat="1" ht="57.6" x14ac:dyDescent="0.3">
      <c r="A13" s="1">
        <v>1</v>
      </c>
      <c r="B13" s="6" t="s">
        <v>14</v>
      </c>
      <c r="C13" s="6"/>
      <c r="D13" s="3" t="s">
        <v>114</v>
      </c>
      <c r="E13" s="22">
        <v>12.2</v>
      </c>
      <c r="F13" s="22" t="s">
        <v>127</v>
      </c>
      <c r="G13" s="22">
        <f t="shared" si="2"/>
        <v>12.2</v>
      </c>
      <c r="H13" s="22">
        <f t="shared" si="3"/>
        <v>12.2</v>
      </c>
    </row>
    <row r="14" spans="1:8" s="5" customFormat="1" ht="40.799999999999997" customHeight="1" x14ac:dyDescent="0.3">
      <c r="A14" s="1">
        <v>1</v>
      </c>
      <c r="B14" s="6" t="s">
        <v>15</v>
      </c>
      <c r="C14" s="6"/>
      <c r="D14" s="15" t="s">
        <v>115</v>
      </c>
      <c r="E14" s="22">
        <v>22</v>
      </c>
      <c r="F14" s="22">
        <v>28.6</v>
      </c>
      <c r="G14" s="22">
        <f t="shared" si="2"/>
        <v>25.3</v>
      </c>
      <c r="H14" s="22">
        <f t="shared" si="3"/>
        <v>25.3</v>
      </c>
    </row>
    <row r="15" spans="1:8" s="5" customFormat="1" ht="40.799999999999997" customHeight="1" x14ac:dyDescent="0.3">
      <c r="A15" s="1">
        <v>1</v>
      </c>
      <c r="B15" s="6" t="s">
        <v>5</v>
      </c>
      <c r="C15" s="6"/>
      <c r="D15" s="15"/>
      <c r="E15" s="22"/>
      <c r="F15" s="22">
        <v>17.55</v>
      </c>
      <c r="G15" s="22">
        <f t="shared" si="2"/>
        <v>17.55</v>
      </c>
      <c r="H15" s="22">
        <f t="shared" si="3"/>
        <v>17.55</v>
      </c>
    </row>
    <row r="16" spans="1:8" s="5" customFormat="1" ht="40.799999999999997" customHeight="1" x14ac:dyDescent="0.3">
      <c r="A16" s="1">
        <v>1</v>
      </c>
      <c r="B16" s="6" t="s">
        <v>16</v>
      </c>
      <c r="C16" s="6"/>
      <c r="D16" s="15"/>
      <c r="E16" s="22"/>
      <c r="F16" s="22">
        <v>14.3</v>
      </c>
      <c r="G16" s="22">
        <f t="shared" si="2"/>
        <v>14.3</v>
      </c>
      <c r="H16" s="22">
        <f t="shared" si="3"/>
        <v>14.3</v>
      </c>
    </row>
    <row r="17" spans="1:8" s="5" customFormat="1" ht="30" customHeight="1" x14ac:dyDescent="0.3">
      <c r="A17" s="1">
        <v>1</v>
      </c>
      <c r="B17" s="6" t="s">
        <v>6</v>
      </c>
      <c r="C17" s="6"/>
      <c r="D17" s="3" t="s">
        <v>38</v>
      </c>
      <c r="E17" s="22">
        <v>0.75</v>
      </c>
      <c r="F17" s="22">
        <v>0.89</v>
      </c>
      <c r="G17" s="22">
        <f t="shared" si="2"/>
        <v>0.82000000000000006</v>
      </c>
      <c r="H17" s="22">
        <f t="shared" si="3"/>
        <v>0.82000000000000006</v>
      </c>
    </row>
    <row r="18" spans="1:8" s="5" customFormat="1" ht="30" customHeight="1" x14ac:dyDescent="0.3">
      <c r="A18" s="1">
        <v>1</v>
      </c>
      <c r="B18" s="6" t="s">
        <v>7</v>
      </c>
      <c r="C18" s="6"/>
      <c r="D18" s="3" t="s">
        <v>39</v>
      </c>
      <c r="E18" s="22">
        <v>7.5</v>
      </c>
      <c r="F18" s="22">
        <v>7.3</v>
      </c>
      <c r="G18" s="22">
        <f t="shared" si="2"/>
        <v>7.4</v>
      </c>
      <c r="H18" s="22">
        <f t="shared" si="3"/>
        <v>7.4</v>
      </c>
    </row>
    <row r="19" spans="1:8" s="5" customFormat="1" ht="30" customHeight="1" x14ac:dyDescent="0.3">
      <c r="A19" s="1">
        <v>1</v>
      </c>
      <c r="B19" s="6" t="s">
        <v>21</v>
      </c>
      <c r="C19" s="6"/>
      <c r="D19" s="11"/>
      <c r="E19" s="22">
        <v>0.77</v>
      </c>
      <c r="F19" s="22">
        <v>0.4</v>
      </c>
      <c r="G19" s="22">
        <f t="shared" si="2"/>
        <v>0.58499999999999996</v>
      </c>
      <c r="H19" s="22">
        <f t="shared" si="3"/>
        <v>0.58499999999999996</v>
      </c>
    </row>
    <row r="20" spans="1:8" s="5" customFormat="1" ht="33" customHeight="1" x14ac:dyDescent="0.3">
      <c r="A20" s="1">
        <v>1</v>
      </c>
      <c r="B20" s="6" t="s">
        <v>20</v>
      </c>
      <c r="C20" s="6"/>
      <c r="D20" s="3" t="s">
        <v>77</v>
      </c>
      <c r="E20" s="22">
        <v>1.5</v>
      </c>
      <c r="F20" s="22">
        <v>0.36</v>
      </c>
      <c r="G20" s="22">
        <f t="shared" si="2"/>
        <v>0.92999999999999994</v>
      </c>
      <c r="H20" s="22">
        <f t="shared" si="3"/>
        <v>0.92999999999999994</v>
      </c>
    </row>
    <row r="21" spans="1:8" s="5" customFormat="1" ht="33" customHeight="1" x14ac:dyDescent="0.3">
      <c r="A21" s="1">
        <v>1</v>
      </c>
      <c r="B21" s="6" t="s">
        <v>48</v>
      </c>
      <c r="C21" s="6"/>
      <c r="D21" s="13" t="s">
        <v>87</v>
      </c>
      <c r="E21" s="22">
        <v>2.5</v>
      </c>
      <c r="F21" s="22">
        <v>2.17</v>
      </c>
      <c r="G21" s="22">
        <f t="shared" si="2"/>
        <v>2.335</v>
      </c>
      <c r="H21" s="22">
        <f t="shared" si="3"/>
        <v>2.335</v>
      </c>
    </row>
    <row r="22" spans="1:8" s="5" customFormat="1" ht="33" customHeight="1" x14ac:dyDescent="0.3">
      <c r="A22" s="1">
        <v>1</v>
      </c>
      <c r="B22" s="6" t="s">
        <v>44</v>
      </c>
      <c r="C22" s="6"/>
      <c r="D22" s="3" t="s">
        <v>109</v>
      </c>
      <c r="E22" s="22"/>
      <c r="F22" s="22">
        <v>2.6</v>
      </c>
      <c r="G22" s="22">
        <f t="shared" si="2"/>
        <v>2.6</v>
      </c>
      <c r="H22" s="22">
        <f t="shared" si="3"/>
        <v>2.6</v>
      </c>
    </row>
    <row r="23" spans="1:8" s="5" customFormat="1" ht="43.2" customHeight="1" x14ac:dyDescent="0.3">
      <c r="A23" s="1">
        <v>1</v>
      </c>
      <c r="B23" s="6" t="s">
        <v>45</v>
      </c>
      <c r="C23" s="6"/>
      <c r="D23" s="3" t="s">
        <v>94</v>
      </c>
      <c r="E23" s="22">
        <v>0.3</v>
      </c>
      <c r="F23" s="22">
        <v>0.38</v>
      </c>
      <c r="G23" s="22">
        <f t="shared" si="2"/>
        <v>0.33999999999999997</v>
      </c>
      <c r="H23" s="22">
        <f t="shared" si="3"/>
        <v>0.33999999999999997</v>
      </c>
    </row>
    <row r="24" spans="1:8" s="5" customFormat="1" ht="33" customHeight="1" x14ac:dyDescent="0.3">
      <c r="A24" s="1">
        <v>1</v>
      </c>
      <c r="B24" s="6" t="s">
        <v>46</v>
      </c>
      <c r="C24" s="6"/>
      <c r="D24" s="3" t="s">
        <v>78</v>
      </c>
      <c r="E24" s="22"/>
      <c r="F24" s="22"/>
      <c r="G24" s="22"/>
      <c r="H24" s="22"/>
    </row>
    <row r="25" spans="1:8" s="5" customFormat="1" ht="33" customHeight="1" x14ac:dyDescent="0.3">
      <c r="A25" s="1">
        <v>1</v>
      </c>
      <c r="B25" s="3" t="s">
        <v>50</v>
      </c>
      <c r="C25" s="6"/>
      <c r="D25" s="10"/>
      <c r="E25" s="22"/>
      <c r="F25" s="22"/>
      <c r="G25" s="22"/>
      <c r="H25" s="22"/>
    </row>
    <row r="26" spans="1:8" s="5" customFormat="1" ht="33" customHeight="1" x14ac:dyDescent="0.3">
      <c r="A26" s="1">
        <v>1</v>
      </c>
      <c r="B26" s="3" t="s">
        <v>110</v>
      </c>
      <c r="C26" s="6"/>
      <c r="D26" s="3" t="s">
        <v>111</v>
      </c>
      <c r="E26" s="22"/>
      <c r="F26" s="22"/>
      <c r="G26" s="22"/>
      <c r="H26" s="22"/>
    </row>
    <row r="27" spans="1:8" s="5" customFormat="1" ht="33" customHeight="1" x14ac:dyDescent="0.3">
      <c r="A27" s="1">
        <v>1</v>
      </c>
      <c r="B27" s="3" t="s">
        <v>53</v>
      </c>
      <c r="C27" s="6"/>
      <c r="D27" s="3" t="s">
        <v>54</v>
      </c>
      <c r="E27" s="22"/>
      <c r="F27" s="22"/>
      <c r="G27" s="22"/>
      <c r="H27" s="22"/>
    </row>
    <row r="28" spans="1:8" s="5" customFormat="1" ht="33" customHeight="1" x14ac:dyDescent="0.3">
      <c r="A28" s="1">
        <v>1</v>
      </c>
      <c r="B28" s="3" t="s">
        <v>55</v>
      </c>
      <c r="C28" s="6"/>
      <c r="D28" s="3" t="s">
        <v>56</v>
      </c>
      <c r="E28" s="22"/>
      <c r="F28" s="22"/>
      <c r="G28" s="22"/>
      <c r="H28" s="22"/>
    </row>
    <row r="29" spans="1:8" ht="72" x14ac:dyDescent="0.3">
      <c r="A29" s="1">
        <v>1</v>
      </c>
      <c r="B29" s="6" t="s">
        <v>11</v>
      </c>
      <c r="C29" s="6"/>
      <c r="D29" s="13" t="s">
        <v>117</v>
      </c>
      <c r="E29" s="22">
        <v>9.8000000000000007</v>
      </c>
      <c r="F29" s="22">
        <v>2.0299999999999998</v>
      </c>
      <c r="G29" s="22">
        <f t="shared" si="2"/>
        <v>5.915</v>
      </c>
      <c r="H29" s="22">
        <f t="shared" si="3"/>
        <v>5.915</v>
      </c>
    </row>
    <row r="30" spans="1:8" ht="72" customHeight="1" x14ac:dyDescent="0.3">
      <c r="A30" s="1">
        <v>2</v>
      </c>
      <c r="B30" s="3" t="s">
        <v>12</v>
      </c>
      <c r="C30" s="6"/>
      <c r="D30" s="13" t="s">
        <v>98</v>
      </c>
      <c r="E30" s="22">
        <v>1.03</v>
      </c>
      <c r="F30" s="22">
        <v>0.15</v>
      </c>
      <c r="G30" s="22">
        <f t="shared" si="2"/>
        <v>0.59</v>
      </c>
      <c r="H30" s="22">
        <f t="shared" si="3"/>
        <v>1.18</v>
      </c>
    </row>
    <row r="31" spans="1:8" ht="37.799999999999997" customHeight="1" x14ac:dyDescent="0.3">
      <c r="A31" s="1">
        <v>1</v>
      </c>
      <c r="B31" s="3" t="s">
        <v>41</v>
      </c>
      <c r="C31" s="6"/>
      <c r="D31" s="3" t="s">
        <v>97</v>
      </c>
      <c r="E31" s="22">
        <v>22</v>
      </c>
      <c r="F31" s="22">
        <v>17.600000000000001</v>
      </c>
      <c r="G31" s="22">
        <f t="shared" si="2"/>
        <v>19.8</v>
      </c>
      <c r="H31" s="22">
        <f t="shared" si="3"/>
        <v>19.8</v>
      </c>
    </row>
    <row r="32" spans="1:8" ht="30" customHeight="1" x14ac:dyDescent="0.3">
      <c r="A32" s="1">
        <v>1</v>
      </c>
      <c r="B32" s="6" t="s">
        <v>9</v>
      </c>
      <c r="C32" s="6"/>
      <c r="D32" s="15" t="s">
        <v>81</v>
      </c>
      <c r="E32" s="22">
        <v>6</v>
      </c>
      <c r="F32" s="22">
        <v>9</v>
      </c>
      <c r="G32" s="22">
        <f t="shared" si="2"/>
        <v>7.5</v>
      </c>
      <c r="H32" s="22">
        <f t="shared" si="3"/>
        <v>7.5</v>
      </c>
    </row>
    <row r="33" spans="1:8" ht="30" customHeight="1" x14ac:dyDescent="0.3">
      <c r="A33" s="1">
        <v>1</v>
      </c>
      <c r="B33" s="3" t="s">
        <v>80</v>
      </c>
      <c r="C33" s="6"/>
      <c r="D33" s="15"/>
      <c r="E33" s="22"/>
      <c r="F33" s="22">
        <v>0.49</v>
      </c>
      <c r="G33" s="22">
        <f t="shared" si="2"/>
        <v>0.49</v>
      </c>
      <c r="H33" s="22">
        <f t="shared" si="3"/>
        <v>0.49</v>
      </c>
    </row>
    <row r="34" spans="1:8" ht="30" customHeight="1" x14ac:dyDescent="0.3">
      <c r="A34" s="1">
        <v>1</v>
      </c>
      <c r="B34" s="3" t="s">
        <v>10</v>
      </c>
      <c r="C34" s="6"/>
      <c r="D34" s="15"/>
      <c r="E34" s="22"/>
      <c r="F34" s="22">
        <v>2.1800000000000002</v>
      </c>
      <c r="G34" s="22">
        <f t="shared" si="2"/>
        <v>2.1800000000000002</v>
      </c>
      <c r="H34" s="22">
        <f t="shared" si="3"/>
        <v>2.1800000000000002</v>
      </c>
    </row>
    <row r="35" spans="1:8" ht="30" customHeight="1" x14ac:dyDescent="0.3">
      <c r="A35" s="19" t="s">
        <v>134</v>
      </c>
      <c r="B35" s="20"/>
      <c r="C35" s="20"/>
      <c r="D35" s="20"/>
      <c r="E35" s="20"/>
      <c r="F35" s="20"/>
      <c r="G35" s="21"/>
      <c r="H35" s="25">
        <f>+SUM(H10:H13)+MAX(H14:H16)+SUM(H17:H31)+MAX(H32:H34)</f>
        <v>116.67</v>
      </c>
    </row>
    <row r="36" spans="1:8" ht="19.95" customHeight="1" x14ac:dyDescent="0.3">
      <c r="A36" s="16" t="s">
        <v>49</v>
      </c>
      <c r="B36" s="16"/>
      <c r="C36" s="16"/>
      <c r="D36" s="16"/>
      <c r="E36" s="16"/>
      <c r="F36" s="16"/>
      <c r="G36" s="16"/>
      <c r="H36" s="16"/>
    </row>
    <row r="37" spans="1:8" s="8" customFormat="1" ht="25.95" customHeight="1" x14ac:dyDescent="0.3">
      <c r="A37" s="7" t="s">
        <v>2</v>
      </c>
      <c r="B37" s="7" t="s">
        <v>1</v>
      </c>
      <c r="C37" s="7" t="s">
        <v>13</v>
      </c>
      <c r="D37" s="7" t="s">
        <v>76</v>
      </c>
      <c r="E37" s="7" t="s">
        <v>123</v>
      </c>
      <c r="F37" s="7" t="s">
        <v>122</v>
      </c>
      <c r="G37" s="7" t="s">
        <v>125</v>
      </c>
      <c r="H37" s="7" t="s">
        <v>124</v>
      </c>
    </row>
    <row r="38" spans="1:8" s="5" customFormat="1" ht="33" customHeight="1" x14ac:dyDescent="0.3">
      <c r="A38" s="1">
        <v>1</v>
      </c>
      <c r="B38" s="6" t="s">
        <v>19</v>
      </c>
      <c r="C38" s="6"/>
      <c r="D38" s="3" t="s">
        <v>82</v>
      </c>
      <c r="E38" s="22">
        <v>1.95</v>
      </c>
      <c r="F38" s="22">
        <v>1.07</v>
      </c>
      <c r="G38" s="22">
        <f t="shared" ref="G38:G39" si="4">+AVERAGE(E38:F38)</f>
        <v>1.51</v>
      </c>
      <c r="H38" s="22">
        <f t="shared" ref="H38:H39" si="5">+A38*G38</f>
        <v>1.51</v>
      </c>
    </row>
    <row r="39" spans="1:8" s="5" customFormat="1" ht="33" customHeight="1" x14ac:dyDescent="0.3">
      <c r="A39" s="1">
        <v>1</v>
      </c>
      <c r="B39" s="6" t="s">
        <v>51</v>
      </c>
      <c r="C39" s="6"/>
      <c r="D39" s="3" t="s">
        <v>60</v>
      </c>
      <c r="E39" s="22"/>
      <c r="F39" s="22">
        <v>14.2</v>
      </c>
      <c r="G39" s="22">
        <f t="shared" si="4"/>
        <v>14.2</v>
      </c>
      <c r="H39" s="22">
        <f t="shared" si="5"/>
        <v>14.2</v>
      </c>
    </row>
    <row r="40" spans="1:8" s="5" customFormat="1" ht="33" customHeight="1" x14ac:dyDescent="0.3">
      <c r="A40" s="1">
        <v>1</v>
      </c>
      <c r="B40" s="3" t="s">
        <v>52</v>
      </c>
      <c r="C40" s="6"/>
      <c r="D40" s="3"/>
      <c r="E40" s="22"/>
      <c r="F40" s="22"/>
      <c r="G40" s="22"/>
      <c r="H40" s="22"/>
    </row>
    <row r="41" spans="1:8" s="5" customFormat="1" ht="43.2" x14ac:dyDescent="0.3">
      <c r="A41" s="1">
        <v>1</v>
      </c>
      <c r="B41" s="6" t="s">
        <v>75</v>
      </c>
      <c r="C41" s="6"/>
      <c r="D41" s="13" t="s">
        <v>118</v>
      </c>
      <c r="E41" s="22"/>
      <c r="F41" s="22">
        <v>1.62</v>
      </c>
      <c r="G41" s="22">
        <f t="shared" ref="G41" si="6">+AVERAGE(E41:F41)</f>
        <v>1.62</v>
      </c>
      <c r="H41" s="22">
        <f t="shared" ref="H41" si="7">+A41*G41</f>
        <v>1.62</v>
      </c>
    </row>
    <row r="42" spans="1:8" s="5" customFormat="1" ht="33" customHeight="1" x14ac:dyDescent="0.3">
      <c r="A42" s="1">
        <v>1</v>
      </c>
      <c r="B42" s="3" t="s">
        <v>47</v>
      </c>
      <c r="C42" s="6"/>
      <c r="D42" s="3" t="s">
        <v>84</v>
      </c>
      <c r="E42" s="22"/>
      <c r="F42" s="22"/>
      <c r="G42" s="22"/>
      <c r="H42" s="22"/>
    </row>
    <row r="43" spans="1:8" s="5" customFormat="1" ht="33" customHeight="1" x14ac:dyDescent="0.3">
      <c r="A43" s="1">
        <v>1</v>
      </c>
      <c r="B43" s="6" t="s">
        <v>57</v>
      </c>
      <c r="C43" s="6"/>
      <c r="D43" s="10"/>
      <c r="E43" s="22"/>
      <c r="F43" s="22"/>
      <c r="G43" s="22"/>
      <c r="H43" s="22"/>
    </row>
    <row r="44" spans="1:8" s="5" customFormat="1" ht="33" customHeight="1" x14ac:dyDescent="0.3">
      <c r="A44" s="1">
        <v>10</v>
      </c>
      <c r="B44" s="3" t="s">
        <v>58</v>
      </c>
      <c r="C44" s="6"/>
      <c r="D44" s="3" t="s">
        <v>83</v>
      </c>
      <c r="E44" s="22"/>
      <c r="F44" s="22"/>
      <c r="G44" s="22"/>
      <c r="H44" s="22"/>
    </row>
    <row r="45" spans="1:8" s="5" customFormat="1" ht="33" customHeight="1" x14ac:dyDescent="0.3">
      <c r="A45" s="1">
        <v>1</v>
      </c>
      <c r="B45" s="3" t="s">
        <v>59</v>
      </c>
      <c r="C45" s="6"/>
      <c r="D45" s="13" t="s">
        <v>112</v>
      </c>
      <c r="E45" s="22"/>
      <c r="F45" s="22"/>
      <c r="G45" s="22"/>
      <c r="H45" s="22"/>
    </row>
    <row r="46" spans="1:8" s="5" customFormat="1" ht="60" customHeight="1" x14ac:dyDescent="0.3">
      <c r="A46" s="1">
        <v>1</v>
      </c>
      <c r="B46" s="6" t="s">
        <v>8</v>
      </c>
      <c r="C46" s="6"/>
      <c r="D46" s="3" t="s">
        <v>40</v>
      </c>
      <c r="E46" s="22"/>
      <c r="F46" s="22">
        <v>3.1</v>
      </c>
      <c r="G46" s="22">
        <f t="shared" ref="G46" si="8">+AVERAGE(E46:F46)</f>
        <v>3.1</v>
      </c>
      <c r="H46" s="22">
        <f t="shared" ref="H46" si="9">+A46*G46</f>
        <v>3.1</v>
      </c>
    </row>
    <row r="47" spans="1:8" ht="30" customHeight="1" x14ac:dyDescent="0.3">
      <c r="A47" s="19" t="s">
        <v>126</v>
      </c>
      <c r="B47" s="20"/>
      <c r="C47" s="20"/>
      <c r="D47" s="20"/>
      <c r="E47" s="20"/>
      <c r="F47" s="20"/>
      <c r="G47" s="21"/>
      <c r="H47" s="25">
        <f>+SUM(H38:H46)</f>
        <v>20.43</v>
      </c>
    </row>
    <row r="48" spans="1:8" ht="19.95" customHeight="1" x14ac:dyDescent="0.3">
      <c r="A48" s="16" t="s">
        <v>130</v>
      </c>
      <c r="B48" s="16"/>
      <c r="C48" s="16"/>
      <c r="D48" s="16"/>
      <c r="E48" s="16"/>
      <c r="F48" s="16"/>
      <c r="G48" s="16"/>
      <c r="H48" s="16"/>
    </row>
    <row r="49" spans="1:8" ht="30" customHeight="1" x14ac:dyDescent="0.3">
      <c r="A49" s="19" t="s">
        <v>135</v>
      </c>
      <c r="B49" s="20"/>
      <c r="C49" s="20"/>
      <c r="D49" s="20"/>
      <c r="E49" s="20"/>
      <c r="F49" s="20"/>
      <c r="G49" s="21"/>
      <c r="H49" s="25">
        <f>+H7+H35</f>
        <v>130.69</v>
      </c>
    </row>
    <row r="50" spans="1:8" ht="30" customHeight="1" x14ac:dyDescent="0.3">
      <c r="A50" s="19" t="s">
        <v>136</v>
      </c>
      <c r="B50" s="20"/>
      <c r="C50" s="20"/>
      <c r="D50" s="20"/>
      <c r="E50" s="20"/>
      <c r="F50" s="20"/>
      <c r="G50" s="21"/>
      <c r="H50" s="25">
        <f>+H7+H35+H47</f>
        <v>151.12</v>
      </c>
    </row>
  </sheetData>
  <mergeCells count="13">
    <mergeCell ref="A47:G47"/>
    <mergeCell ref="A49:G49"/>
    <mergeCell ref="A50:G50"/>
    <mergeCell ref="A48:H48"/>
    <mergeCell ref="D32:D34"/>
    <mergeCell ref="A36:H36"/>
    <mergeCell ref="A1:H1"/>
    <mergeCell ref="A2:H2"/>
    <mergeCell ref="D4:D5"/>
    <mergeCell ref="A8:H8"/>
    <mergeCell ref="D14:D16"/>
    <mergeCell ref="A35:G35"/>
    <mergeCell ref="A7:G7"/>
  </mergeCells>
  <pageMargins left="0.25" right="0.25" top="0.75" bottom="0.75" header="0.3" footer="0.3"/>
  <pageSetup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4914-6C3D-4237-B9D2-383146AD31DB}">
  <sheetPr>
    <pageSetUpPr fitToPage="1"/>
  </sheetPr>
  <dimension ref="A1:I55"/>
  <sheetViews>
    <sheetView zoomScaleNormal="100" workbookViewId="0">
      <selection sqref="A1:H1"/>
    </sheetView>
  </sheetViews>
  <sheetFormatPr defaultRowHeight="14.4" x14ac:dyDescent="0.3"/>
  <cols>
    <col min="1" max="1" width="9.77734375" style="2" customWidth="1"/>
    <col min="2" max="2" width="22.109375" style="5" customWidth="1"/>
    <col min="3" max="3" width="11.5546875" style="5" customWidth="1"/>
    <col min="4" max="4" width="42" style="4" customWidth="1"/>
    <col min="5" max="8" width="13.77734375" style="2" customWidth="1"/>
    <col min="9" max="9" width="8.5546875" customWidth="1"/>
  </cols>
  <sheetData>
    <row r="1" spans="1:8" ht="31.8" customHeight="1" x14ac:dyDescent="0.3">
      <c r="A1" s="17" t="s">
        <v>43</v>
      </c>
      <c r="B1" s="17"/>
      <c r="C1" s="17"/>
      <c r="D1" s="17"/>
      <c r="E1" s="17"/>
      <c r="F1" s="17"/>
      <c r="G1" s="17"/>
      <c r="H1" s="17"/>
    </row>
    <row r="2" spans="1:8" ht="19.95" customHeight="1" x14ac:dyDescent="0.3">
      <c r="A2" s="16" t="s">
        <v>18</v>
      </c>
      <c r="B2" s="16"/>
      <c r="C2" s="16"/>
      <c r="D2" s="16"/>
      <c r="E2" s="16"/>
      <c r="F2" s="16"/>
      <c r="G2" s="16"/>
      <c r="H2" s="16"/>
    </row>
    <row r="3" spans="1:8" ht="25.95" customHeight="1" x14ac:dyDescent="0.3">
      <c r="A3" s="7" t="s">
        <v>2</v>
      </c>
      <c r="B3" s="7" t="s">
        <v>1</v>
      </c>
      <c r="C3" s="7" t="s">
        <v>13</v>
      </c>
      <c r="D3" s="7" t="s">
        <v>76</v>
      </c>
      <c r="E3" s="7" t="s">
        <v>123</v>
      </c>
      <c r="F3" s="7" t="s">
        <v>122</v>
      </c>
      <c r="G3" s="7" t="s">
        <v>125</v>
      </c>
      <c r="H3" s="7" t="s">
        <v>124</v>
      </c>
    </row>
    <row r="4" spans="1:8" ht="30" customHeight="1" x14ac:dyDescent="0.3">
      <c r="A4" s="1">
        <v>8</v>
      </c>
      <c r="B4" s="3" t="s">
        <v>30</v>
      </c>
      <c r="C4" s="6"/>
      <c r="D4" s="15" t="s">
        <v>61</v>
      </c>
      <c r="E4" s="22">
        <v>1.1000000000000001</v>
      </c>
      <c r="F4" s="22"/>
      <c r="G4" s="22">
        <f>+AVERAGE(E4:F4)</f>
        <v>1.1000000000000001</v>
      </c>
      <c r="H4" s="22">
        <f>+A4*G4</f>
        <v>8.8000000000000007</v>
      </c>
    </row>
    <row r="5" spans="1:8" ht="30" customHeight="1" x14ac:dyDescent="0.3">
      <c r="A5" s="1">
        <v>48</v>
      </c>
      <c r="B5" s="3" t="s">
        <v>34</v>
      </c>
      <c r="C5" s="6"/>
      <c r="D5" s="15"/>
      <c r="E5" s="22">
        <v>0.96</v>
      </c>
      <c r="F5" s="22">
        <v>1.1200000000000001</v>
      </c>
      <c r="G5" s="22">
        <f t="shared" ref="G5:G6" si="0">+AVERAGE(E5:F5)</f>
        <v>1.04</v>
      </c>
      <c r="H5" s="22">
        <f t="shared" ref="H5:H6" si="1">+A5*G5</f>
        <v>49.92</v>
      </c>
    </row>
    <row r="6" spans="1:8" ht="30" customHeight="1" x14ac:dyDescent="0.3">
      <c r="A6" s="1">
        <v>2</v>
      </c>
      <c r="B6" s="3" t="s">
        <v>31</v>
      </c>
      <c r="C6" s="6"/>
      <c r="D6" s="3" t="s">
        <v>85</v>
      </c>
      <c r="E6" s="22">
        <v>1.7</v>
      </c>
      <c r="F6" s="22">
        <v>1.38</v>
      </c>
      <c r="G6" s="22">
        <f t="shared" si="0"/>
        <v>1.54</v>
      </c>
      <c r="H6" s="22">
        <f t="shared" si="1"/>
        <v>3.08</v>
      </c>
    </row>
    <row r="7" spans="1:8" ht="30" customHeight="1" x14ac:dyDescent="0.3">
      <c r="A7" s="19" t="s">
        <v>133</v>
      </c>
      <c r="B7" s="20"/>
      <c r="C7" s="20"/>
      <c r="D7" s="20"/>
      <c r="E7" s="20"/>
      <c r="F7" s="20"/>
      <c r="G7" s="21"/>
      <c r="H7" s="25">
        <f>+MAX(H5:H6)+H4</f>
        <v>58.72</v>
      </c>
    </row>
    <row r="8" spans="1:8" ht="19.95" customHeight="1" x14ac:dyDescent="0.3">
      <c r="A8" s="16" t="s">
        <v>17</v>
      </c>
      <c r="B8" s="16"/>
      <c r="C8" s="16"/>
      <c r="D8" s="16"/>
      <c r="E8" s="16"/>
      <c r="F8" s="16"/>
      <c r="G8" s="16"/>
      <c r="H8" s="16"/>
    </row>
    <row r="9" spans="1:8" s="8" customFormat="1" ht="25.5" customHeight="1" x14ac:dyDescent="0.3">
      <c r="A9" s="7" t="s">
        <v>2</v>
      </c>
      <c r="B9" s="7" t="s">
        <v>1</v>
      </c>
      <c r="C9" s="7" t="s">
        <v>13</v>
      </c>
      <c r="D9" s="7" t="s">
        <v>76</v>
      </c>
      <c r="E9" s="7" t="s">
        <v>123</v>
      </c>
      <c r="F9" s="7" t="s">
        <v>122</v>
      </c>
      <c r="G9" s="7" t="s">
        <v>125</v>
      </c>
      <c r="H9" s="7" t="s">
        <v>124</v>
      </c>
    </row>
    <row r="10" spans="1:8" s="5" customFormat="1" ht="43.2" x14ac:dyDescent="0.3">
      <c r="A10" s="1">
        <v>2</v>
      </c>
      <c r="B10" s="6" t="s">
        <v>3</v>
      </c>
      <c r="C10" s="6"/>
      <c r="D10" s="13" t="s">
        <v>113</v>
      </c>
      <c r="E10" s="22">
        <v>28</v>
      </c>
      <c r="F10" s="22">
        <v>12.95</v>
      </c>
      <c r="G10" s="22">
        <f t="shared" ref="G10:G34" si="2">+AVERAGE(E10:F10)</f>
        <v>20.475000000000001</v>
      </c>
      <c r="H10" s="22">
        <f t="shared" ref="H10:H34" si="3">+A10*G10</f>
        <v>40.950000000000003</v>
      </c>
    </row>
    <row r="11" spans="1:8" s="5" customFormat="1" ht="44.4" customHeight="1" x14ac:dyDescent="0.3">
      <c r="A11" s="1">
        <v>2</v>
      </c>
      <c r="B11" s="6" t="s">
        <v>0</v>
      </c>
      <c r="C11" s="6"/>
      <c r="D11" s="3" t="s">
        <v>86</v>
      </c>
      <c r="E11" s="22">
        <v>0.55000000000000004</v>
      </c>
      <c r="F11" s="22">
        <v>0.33</v>
      </c>
      <c r="G11" s="22">
        <f t="shared" si="2"/>
        <v>0.44000000000000006</v>
      </c>
      <c r="H11" s="22">
        <f t="shared" si="3"/>
        <v>0.88000000000000012</v>
      </c>
    </row>
    <row r="12" spans="1:8" s="5" customFormat="1" ht="30" customHeight="1" x14ac:dyDescent="0.3">
      <c r="A12" s="1">
        <v>1</v>
      </c>
      <c r="B12" s="6" t="s">
        <v>6</v>
      </c>
      <c r="C12" s="6"/>
      <c r="D12" s="3" t="s">
        <v>38</v>
      </c>
      <c r="E12" s="22">
        <v>0.75</v>
      </c>
      <c r="F12" s="22">
        <v>8.6999999999999993</v>
      </c>
      <c r="G12" s="22">
        <f t="shared" si="2"/>
        <v>4.7249999999999996</v>
      </c>
      <c r="H12" s="22">
        <f t="shared" si="3"/>
        <v>4.7249999999999996</v>
      </c>
    </row>
    <row r="13" spans="1:8" s="5" customFormat="1" ht="30" customHeight="1" x14ac:dyDescent="0.3">
      <c r="A13" s="1">
        <v>1</v>
      </c>
      <c r="B13" s="6" t="s">
        <v>19</v>
      </c>
      <c r="C13" s="6"/>
      <c r="D13" s="3" t="s">
        <v>62</v>
      </c>
      <c r="E13" s="22">
        <v>1.95</v>
      </c>
      <c r="F13" s="22">
        <v>1.07</v>
      </c>
      <c r="G13" s="22">
        <f t="shared" si="2"/>
        <v>1.51</v>
      </c>
      <c r="H13" s="22">
        <f t="shared" si="3"/>
        <v>1.51</v>
      </c>
    </row>
    <row r="14" spans="1:8" s="5" customFormat="1" ht="30" customHeight="1" x14ac:dyDescent="0.3">
      <c r="A14" s="14">
        <v>2</v>
      </c>
      <c r="B14" s="6" t="s">
        <v>88</v>
      </c>
      <c r="C14" s="6"/>
      <c r="D14" s="13" t="s">
        <v>87</v>
      </c>
      <c r="E14" s="22">
        <v>2.5</v>
      </c>
      <c r="F14" s="22">
        <v>2.17</v>
      </c>
      <c r="G14" s="22">
        <f t="shared" si="2"/>
        <v>2.335</v>
      </c>
      <c r="H14" s="22">
        <f t="shared" si="3"/>
        <v>4.67</v>
      </c>
    </row>
    <row r="15" spans="1:8" s="5" customFormat="1" ht="30" customHeight="1" x14ac:dyDescent="0.3">
      <c r="A15" s="14">
        <v>2</v>
      </c>
      <c r="B15" s="6" t="s">
        <v>20</v>
      </c>
      <c r="C15" s="6"/>
      <c r="D15" s="3" t="s">
        <v>89</v>
      </c>
      <c r="E15" s="22">
        <v>1.5</v>
      </c>
      <c r="F15" s="22">
        <v>0.36</v>
      </c>
      <c r="G15" s="22">
        <f t="shared" si="2"/>
        <v>0.92999999999999994</v>
      </c>
      <c r="H15" s="22">
        <f t="shared" si="3"/>
        <v>1.8599999999999999</v>
      </c>
    </row>
    <row r="16" spans="1:8" s="5" customFormat="1" ht="30" customHeight="1" x14ac:dyDescent="0.3">
      <c r="A16" s="1">
        <v>4</v>
      </c>
      <c r="B16" s="6" t="s">
        <v>21</v>
      </c>
      <c r="C16" s="6"/>
      <c r="D16" s="3" t="s">
        <v>90</v>
      </c>
      <c r="E16" s="22">
        <v>0.77</v>
      </c>
      <c r="F16" s="22">
        <v>0.4</v>
      </c>
      <c r="G16" s="22">
        <f t="shared" si="2"/>
        <v>0.58499999999999996</v>
      </c>
      <c r="H16" s="22">
        <f t="shared" si="3"/>
        <v>2.34</v>
      </c>
    </row>
    <row r="17" spans="1:8" s="5" customFormat="1" ht="30" customHeight="1" x14ac:dyDescent="0.3">
      <c r="A17" s="1">
        <v>4</v>
      </c>
      <c r="B17" s="6" t="s">
        <v>7</v>
      </c>
      <c r="C17" s="6"/>
      <c r="D17" s="3" t="s">
        <v>63</v>
      </c>
      <c r="E17" s="22">
        <v>7.5</v>
      </c>
      <c r="F17" s="22">
        <v>7.3</v>
      </c>
      <c r="G17" s="22">
        <f t="shared" si="2"/>
        <v>7.4</v>
      </c>
      <c r="H17" s="22">
        <f t="shared" si="3"/>
        <v>29.6</v>
      </c>
    </row>
    <row r="18" spans="1:8" s="5" customFormat="1" ht="57.6" x14ac:dyDescent="0.3">
      <c r="A18" s="1">
        <v>4</v>
      </c>
      <c r="B18" s="6" t="s">
        <v>14</v>
      </c>
      <c r="C18" s="6"/>
      <c r="D18" s="3" t="s">
        <v>114</v>
      </c>
      <c r="E18" s="22">
        <v>12.2</v>
      </c>
      <c r="F18" s="22">
        <v>9.75</v>
      </c>
      <c r="G18" s="22">
        <f t="shared" si="2"/>
        <v>10.975</v>
      </c>
      <c r="H18" s="22">
        <f t="shared" si="3"/>
        <v>43.9</v>
      </c>
    </row>
    <row r="19" spans="1:8" s="5" customFormat="1" ht="38.4" customHeight="1" x14ac:dyDescent="0.3">
      <c r="A19" s="1">
        <v>4</v>
      </c>
      <c r="B19" s="6" t="s">
        <v>15</v>
      </c>
      <c r="C19" s="6"/>
      <c r="D19" s="18" t="s">
        <v>116</v>
      </c>
      <c r="E19" s="22">
        <v>22</v>
      </c>
      <c r="F19" s="22">
        <v>28.6</v>
      </c>
      <c r="G19" s="22">
        <f t="shared" si="2"/>
        <v>25.3</v>
      </c>
      <c r="H19" s="22">
        <f t="shared" si="3"/>
        <v>101.2</v>
      </c>
    </row>
    <row r="20" spans="1:8" s="5" customFormat="1" ht="38.4" customHeight="1" x14ac:dyDescent="0.3">
      <c r="A20" s="1">
        <v>4</v>
      </c>
      <c r="B20" s="6" t="s">
        <v>5</v>
      </c>
      <c r="C20" s="6"/>
      <c r="D20" s="18"/>
      <c r="E20" s="22"/>
      <c r="F20" s="22">
        <v>17.55</v>
      </c>
      <c r="G20" s="22">
        <f t="shared" si="2"/>
        <v>17.55</v>
      </c>
      <c r="H20" s="22">
        <f t="shared" si="3"/>
        <v>70.2</v>
      </c>
    </row>
    <row r="21" spans="1:8" s="5" customFormat="1" ht="38.4" customHeight="1" x14ac:dyDescent="0.3">
      <c r="A21" s="1">
        <v>4</v>
      </c>
      <c r="B21" s="6" t="s">
        <v>16</v>
      </c>
      <c r="C21" s="6"/>
      <c r="D21" s="18"/>
      <c r="E21" s="22"/>
      <c r="F21" s="22">
        <v>14.3</v>
      </c>
      <c r="G21" s="22">
        <f t="shared" si="2"/>
        <v>14.3</v>
      </c>
      <c r="H21" s="22">
        <f t="shared" si="3"/>
        <v>57.2</v>
      </c>
    </row>
    <row r="22" spans="1:8" s="5" customFormat="1" ht="33" customHeight="1" x14ac:dyDescent="0.3">
      <c r="A22" s="1">
        <v>1</v>
      </c>
      <c r="B22" s="6" t="s">
        <v>44</v>
      </c>
      <c r="C22" s="6"/>
      <c r="D22" s="3" t="s">
        <v>109</v>
      </c>
      <c r="E22" s="22"/>
      <c r="F22" s="22">
        <v>2.6</v>
      </c>
      <c r="G22" s="22">
        <f t="shared" si="2"/>
        <v>2.6</v>
      </c>
      <c r="H22" s="22">
        <f t="shared" si="3"/>
        <v>2.6</v>
      </c>
    </row>
    <row r="23" spans="1:8" s="5" customFormat="1" ht="41.4" customHeight="1" x14ac:dyDescent="0.3">
      <c r="A23" s="1">
        <v>2</v>
      </c>
      <c r="B23" s="6" t="s">
        <v>45</v>
      </c>
      <c r="C23" s="6"/>
      <c r="D23" s="3" t="s">
        <v>93</v>
      </c>
      <c r="E23" s="22">
        <v>0.3</v>
      </c>
      <c r="F23" s="22">
        <v>0.38</v>
      </c>
      <c r="G23" s="22">
        <f t="shared" si="2"/>
        <v>0.33999999999999997</v>
      </c>
      <c r="H23" s="22">
        <f t="shared" si="3"/>
        <v>0.67999999999999994</v>
      </c>
    </row>
    <row r="24" spans="1:8" s="5" customFormat="1" ht="33" customHeight="1" x14ac:dyDescent="0.3">
      <c r="A24" s="1">
        <v>4</v>
      </c>
      <c r="B24" s="6" t="s">
        <v>46</v>
      </c>
      <c r="C24" s="6"/>
      <c r="D24" s="3" t="s">
        <v>78</v>
      </c>
      <c r="E24" s="22"/>
      <c r="F24" s="22"/>
      <c r="G24" s="22"/>
      <c r="H24" s="22"/>
    </row>
    <row r="25" spans="1:8" s="5" customFormat="1" ht="33" customHeight="1" x14ac:dyDescent="0.3">
      <c r="A25" s="1">
        <v>1</v>
      </c>
      <c r="B25" s="3" t="s">
        <v>50</v>
      </c>
      <c r="C25" s="6"/>
      <c r="D25" s="10"/>
      <c r="E25" s="22"/>
      <c r="F25" s="22"/>
      <c r="G25" s="22"/>
      <c r="H25" s="22"/>
    </row>
    <row r="26" spans="1:8" s="5" customFormat="1" ht="33" customHeight="1" x14ac:dyDescent="0.3">
      <c r="A26" s="1">
        <v>1</v>
      </c>
      <c r="B26" s="3" t="s">
        <v>110</v>
      </c>
      <c r="C26" s="6"/>
      <c r="D26" s="3" t="s">
        <v>111</v>
      </c>
      <c r="E26" s="22"/>
      <c r="F26" s="22"/>
      <c r="G26" s="22"/>
      <c r="H26" s="22"/>
    </row>
    <row r="27" spans="1:8" s="5" customFormat="1" ht="33" customHeight="1" x14ac:dyDescent="0.3">
      <c r="A27" s="1">
        <v>1</v>
      </c>
      <c r="B27" s="3" t="s">
        <v>53</v>
      </c>
      <c r="C27" s="6"/>
      <c r="D27" s="3" t="s">
        <v>54</v>
      </c>
      <c r="E27" s="22"/>
      <c r="F27" s="22"/>
      <c r="G27" s="22"/>
      <c r="H27" s="22"/>
    </row>
    <row r="28" spans="1:8" s="5" customFormat="1" ht="33" customHeight="1" x14ac:dyDescent="0.3">
      <c r="A28" s="1">
        <v>1</v>
      </c>
      <c r="B28" s="3" t="s">
        <v>55</v>
      </c>
      <c r="C28" s="6"/>
      <c r="D28" s="3" t="s">
        <v>56</v>
      </c>
      <c r="E28" s="22"/>
      <c r="F28" s="22"/>
      <c r="G28" s="22"/>
      <c r="H28" s="22"/>
    </row>
    <row r="29" spans="1:8" ht="72" x14ac:dyDescent="0.3">
      <c r="A29" s="1">
        <v>2</v>
      </c>
      <c r="B29" s="6" t="s">
        <v>11</v>
      </c>
      <c r="C29" s="6"/>
      <c r="D29" s="13" t="s">
        <v>117</v>
      </c>
      <c r="E29" s="22">
        <v>9.8000000000000007</v>
      </c>
      <c r="F29" s="22">
        <v>2.0299999999999998</v>
      </c>
      <c r="G29" s="22">
        <f t="shared" si="2"/>
        <v>5.915</v>
      </c>
      <c r="H29" s="22">
        <f t="shared" si="3"/>
        <v>11.83</v>
      </c>
    </row>
    <row r="30" spans="1:8" ht="73.2" customHeight="1" x14ac:dyDescent="0.3">
      <c r="A30" s="1">
        <v>10</v>
      </c>
      <c r="B30" s="3" t="s">
        <v>12</v>
      </c>
      <c r="C30" s="6"/>
      <c r="D30" s="3" t="s">
        <v>98</v>
      </c>
      <c r="E30" s="22">
        <v>1.03</v>
      </c>
      <c r="F30" s="22">
        <v>0.15</v>
      </c>
      <c r="G30" s="22">
        <f t="shared" si="2"/>
        <v>0.59</v>
      </c>
      <c r="H30" s="22">
        <f t="shared" si="3"/>
        <v>5.8999999999999995</v>
      </c>
    </row>
    <row r="31" spans="1:8" ht="30" customHeight="1" x14ac:dyDescent="0.3">
      <c r="A31" s="1">
        <v>1</v>
      </c>
      <c r="B31" s="3" t="s">
        <v>41</v>
      </c>
      <c r="C31" s="6"/>
      <c r="D31" s="3" t="s">
        <v>97</v>
      </c>
      <c r="E31" s="22">
        <v>22</v>
      </c>
      <c r="F31" s="22">
        <v>17.600000000000001</v>
      </c>
      <c r="G31" s="22">
        <f t="shared" si="2"/>
        <v>19.8</v>
      </c>
      <c r="H31" s="22">
        <f t="shared" si="3"/>
        <v>19.8</v>
      </c>
    </row>
    <row r="32" spans="1:8" ht="30" customHeight="1" x14ac:dyDescent="0.3">
      <c r="A32" s="1">
        <v>1</v>
      </c>
      <c r="B32" s="6" t="s">
        <v>9</v>
      </c>
      <c r="C32" s="6"/>
      <c r="D32" s="15" t="s">
        <v>91</v>
      </c>
      <c r="E32" s="22">
        <v>6</v>
      </c>
      <c r="F32" s="22">
        <v>9</v>
      </c>
      <c r="G32" s="22">
        <f t="shared" si="2"/>
        <v>7.5</v>
      </c>
      <c r="H32" s="22">
        <f t="shared" si="3"/>
        <v>7.5</v>
      </c>
    </row>
    <row r="33" spans="1:8" ht="30" customHeight="1" x14ac:dyDescent="0.3">
      <c r="A33" s="1">
        <v>2</v>
      </c>
      <c r="B33" s="3" t="s">
        <v>80</v>
      </c>
      <c r="C33" s="6"/>
      <c r="D33" s="15"/>
      <c r="E33" s="22"/>
      <c r="F33" s="22">
        <v>0.49</v>
      </c>
      <c r="G33" s="22">
        <f t="shared" si="2"/>
        <v>0.49</v>
      </c>
      <c r="H33" s="22">
        <f t="shared" si="3"/>
        <v>0.98</v>
      </c>
    </row>
    <row r="34" spans="1:8" ht="30" customHeight="1" x14ac:dyDescent="0.3">
      <c r="A34" s="1">
        <v>1</v>
      </c>
      <c r="B34" s="3" t="s">
        <v>10</v>
      </c>
      <c r="C34" s="6"/>
      <c r="D34" s="15"/>
      <c r="E34" s="22"/>
      <c r="F34" s="22">
        <v>2.1800000000000002</v>
      </c>
      <c r="G34" s="22">
        <f t="shared" si="2"/>
        <v>2.1800000000000002</v>
      </c>
      <c r="H34" s="22">
        <f t="shared" si="3"/>
        <v>2.1800000000000002</v>
      </c>
    </row>
    <row r="35" spans="1:8" ht="30" customHeight="1" x14ac:dyDescent="0.3">
      <c r="A35" s="19" t="s">
        <v>134</v>
      </c>
      <c r="B35" s="20"/>
      <c r="C35" s="20"/>
      <c r="D35" s="20"/>
      <c r="E35" s="20"/>
      <c r="F35" s="20"/>
      <c r="G35" s="21"/>
      <c r="H35" s="25">
        <f>+SUM(H10:H18)+MAX(H19:H21)+SUM(H22:H31)+MAX(H32:H34)</f>
        <v>279.94499999999999</v>
      </c>
    </row>
    <row r="36" spans="1:8" ht="19.95" customHeight="1" x14ac:dyDescent="0.3">
      <c r="A36" s="16" t="s">
        <v>49</v>
      </c>
      <c r="B36" s="16"/>
      <c r="C36" s="16"/>
      <c r="D36" s="16"/>
      <c r="E36" s="16"/>
      <c r="F36" s="16"/>
      <c r="G36" s="16"/>
      <c r="H36" s="16"/>
    </row>
    <row r="37" spans="1:8" s="8" customFormat="1" ht="25.5" customHeight="1" x14ac:dyDescent="0.3">
      <c r="A37" s="7" t="s">
        <v>2</v>
      </c>
      <c r="B37" s="7" t="s">
        <v>1</v>
      </c>
      <c r="C37" s="7" t="s">
        <v>13</v>
      </c>
      <c r="D37" s="7" t="s">
        <v>76</v>
      </c>
      <c r="E37" s="7" t="s">
        <v>123</v>
      </c>
      <c r="F37" s="7" t="s">
        <v>122</v>
      </c>
      <c r="G37" s="7" t="s">
        <v>125</v>
      </c>
      <c r="H37" s="7" t="s">
        <v>124</v>
      </c>
    </row>
    <row r="38" spans="1:8" s="5" customFormat="1" ht="33" customHeight="1" x14ac:dyDescent="0.3">
      <c r="A38" s="1">
        <v>1</v>
      </c>
      <c r="B38" s="6" t="s">
        <v>65</v>
      </c>
      <c r="C38" s="6"/>
      <c r="D38" s="3" t="s">
        <v>66</v>
      </c>
      <c r="E38" s="22"/>
      <c r="F38" s="22"/>
      <c r="G38" s="22"/>
      <c r="H38" s="22"/>
    </row>
    <row r="39" spans="1:8" s="5" customFormat="1" ht="45" customHeight="1" x14ac:dyDescent="0.3">
      <c r="A39" s="1">
        <v>1</v>
      </c>
      <c r="B39" s="6" t="s">
        <v>67</v>
      </c>
      <c r="C39" s="6"/>
      <c r="D39" s="13" t="s">
        <v>99</v>
      </c>
      <c r="E39" s="22"/>
      <c r="F39" s="22">
        <v>6.63</v>
      </c>
      <c r="G39" s="22">
        <f t="shared" ref="G39" si="4">+AVERAGE(E39:F39)</f>
        <v>6.63</v>
      </c>
      <c r="H39" s="22">
        <f t="shared" ref="H39" si="5">+A39*G39</f>
        <v>6.63</v>
      </c>
    </row>
    <row r="40" spans="1:8" s="5" customFormat="1" ht="33" customHeight="1" x14ac:dyDescent="0.3">
      <c r="A40" s="1">
        <v>1</v>
      </c>
      <c r="B40" s="6" t="s">
        <v>68</v>
      </c>
      <c r="C40" s="6"/>
      <c r="D40" s="3" t="s">
        <v>92</v>
      </c>
      <c r="E40" s="22"/>
      <c r="F40" s="22"/>
      <c r="G40" s="22"/>
      <c r="H40" s="22"/>
    </row>
    <row r="41" spans="1:8" s="5" customFormat="1" ht="33" customHeight="1" x14ac:dyDescent="0.3">
      <c r="A41" s="1">
        <v>4</v>
      </c>
      <c r="B41" s="3" t="s">
        <v>52</v>
      </c>
      <c r="C41" s="6"/>
      <c r="D41" s="3"/>
      <c r="E41" s="22"/>
      <c r="F41" s="22"/>
      <c r="G41" s="22"/>
      <c r="H41" s="22"/>
    </row>
    <row r="42" spans="1:8" s="5" customFormat="1" ht="33" customHeight="1" x14ac:dyDescent="0.3">
      <c r="A42" s="1">
        <v>4</v>
      </c>
      <c r="B42" s="6" t="s">
        <v>51</v>
      </c>
      <c r="C42" s="6"/>
      <c r="D42" s="3" t="s">
        <v>108</v>
      </c>
      <c r="E42" s="22"/>
      <c r="F42" s="22">
        <v>14.2</v>
      </c>
      <c r="G42" s="22">
        <f t="shared" ref="G42:G43" si="6">+AVERAGE(E42:F42)</f>
        <v>14.2</v>
      </c>
      <c r="H42" s="22">
        <f t="shared" ref="H42:H43" si="7">+A42*G42</f>
        <v>56.8</v>
      </c>
    </row>
    <row r="43" spans="1:8" s="5" customFormat="1" ht="43.2" x14ac:dyDescent="0.3">
      <c r="A43" s="1">
        <v>4</v>
      </c>
      <c r="B43" s="6" t="s">
        <v>75</v>
      </c>
      <c r="C43" s="6"/>
      <c r="D43" s="13" t="s">
        <v>118</v>
      </c>
      <c r="E43" s="22"/>
      <c r="F43" s="22">
        <v>1.62</v>
      </c>
      <c r="G43" s="22">
        <f t="shared" si="6"/>
        <v>1.62</v>
      </c>
      <c r="H43" s="22">
        <f t="shared" si="7"/>
        <v>6.48</v>
      </c>
    </row>
    <row r="44" spans="1:8" s="5" customFormat="1" ht="33" customHeight="1" x14ac:dyDescent="0.3">
      <c r="A44" s="1">
        <v>1</v>
      </c>
      <c r="B44" s="6" t="s">
        <v>57</v>
      </c>
      <c r="C44" s="6"/>
      <c r="D44" s="10"/>
      <c r="E44" s="22"/>
      <c r="F44" s="22"/>
      <c r="G44" s="22"/>
      <c r="H44" s="22"/>
    </row>
    <row r="45" spans="1:8" s="5" customFormat="1" ht="33" customHeight="1" x14ac:dyDescent="0.3">
      <c r="A45" s="1">
        <v>10</v>
      </c>
      <c r="B45" s="3" t="s">
        <v>58</v>
      </c>
      <c r="C45" s="6"/>
      <c r="D45" s="3" t="s">
        <v>83</v>
      </c>
      <c r="E45" s="22"/>
      <c r="F45" s="22"/>
      <c r="G45" s="22"/>
      <c r="H45" s="22"/>
    </row>
    <row r="46" spans="1:8" s="5" customFormat="1" ht="33" customHeight="1" x14ac:dyDescent="0.3">
      <c r="A46" s="1">
        <v>1</v>
      </c>
      <c r="B46" s="3" t="s">
        <v>59</v>
      </c>
      <c r="C46" s="6"/>
      <c r="D46" s="13" t="s">
        <v>112</v>
      </c>
      <c r="E46" s="22"/>
      <c r="F46" s="22"/>
      <c r="G46" s="22"/>
      <c r="H46" s="22"/>
    </row>
    <row r="47" spans="1:8" s="5" customFormat="1" ht="57" customHeight="1" x14ac:dyDescent="0.3">
      <c r="A47" s="1">
        <v>2</v>
      </c>
      <c r="B47" s="3" t="s">
        <v>23</v>
      </c>
      <c r="C47" s="6"/>
      <c r="D47" s="13" t="s">
        <v>95</v>
      </c>
      <c r="E47" s="22">
        <v>11</v>
      </c>
      <c r="F47" s="22">
        <v>2.4900000000000002</v>
      </c>
      <c r="G47" s="22">
        <f t="shared" ref="G47:G49" si="8">+AVERAGE(E47:F47)</f>
        <v>6.7450000000000001</v>
      </c>
      <c r="H47" s="22">
        <f t="shared" ref="H47:H49" si="9">+A47*G47</f>
        <v>13.49</v>
      </c>
    </row>
    <row r="48" spans="1:8" s="5" customFormat="1" ht="46.2" customHeight="1" x14ac:dyDescent="0.3">
      <c r="A48" s="1">
        <v>1</v>
      </c>
      <c r="B48" s="3" t="s">
        <v>22</v>
      </c>
      <c r="C48" s="6"/>
      <c r="D48" s="3" t="s">
        <v>96</v>
      </c>
      <c r="E48" s="22">
        <v>2.15</v>
      </c>
      <c r="F48" s="22">
        <v>1.1399999999999999</v>
      </c>
      <c r="G48" s="22">
        <f t="shared" si="8"/>
        <v>1.645</v>
      </c>
      <c r="H48" s="22">
        <f t="shared" si="9"/>
        <v>1.645</v>
      </c>
    </row>
    <row r="49" spans="1:9" s="5" customFormat="1" ht="63.6" customHeight="1" x14ac:dyDescent="0.3">
      <c r="A49" s="1">
        <v>2</v>
      </c>
      <c r="B49" s="6" t="s">
        <v>8</v>
      </c>
      <c r="C49" s="6"/>
      <c r="D49" s="3" t="s">
        <v>64</v>
      </c>
      <c r="E49" s="22"/>
      <c r="F49" s="22">
        <v>3.1</v>
      </c>
      <c r="G49" s="22">
        <f t="shared" si="8"/>
        <v>3.1</v>
      </c>
      <c r="H49" s="22">
        <f t="shared" si="9"/>
        <v>6.2</v>
      </c>
    </row>
    <row r="50" spans="1:9" ht="30" customHeight="1" x14ac:dyDescent="0.3">
      <c r="A50" s="19" t="s">
        <v>137</v>
      </c>
      <c r="B50" s="20"/>
      <c r="C50" s="20"/>
      <c r="D50" s="20"/>
      <c r="E50" s="20"/>
      <c r="F50" s="20"/>
      <c r="G50" s="21"/>
      <c r="H50" s="25">
        <f>+SUM(H38:H49)</f>
        <v>91.24499999999999</v>
      </c>
    </row>
    <row r="51" spans="1:9" ht="19.95" customHeight="1" x14ac:dyDescent="0.3">
      <c r="A51" s="16" t="s">
        <v>130</v>
      </c>
      <c r="B51" s="16"/>
      <c r="C51" s="16"/>
      <c r="D51" s="16"/>
      <c r="E51" s="16"/>
      <c r="F51" s="16"/>
      <c r="G51" s="16"/>
      <c r="H51" s="16"/>
    </row>
    <row r="52" spans="1:9" ht="30" customHeight="1" x14ac:dyDescent="0.3">
      <c r="A52" s="26" t="s">
        <v>129</v>
      </c>
      <c r="B52" s="27"/>
      <c r="C52" s="27"/>
      <c r="D52" s="27"/>
      <c r="E52" s="27"/>
      <c r="F52" s="27"/>
      <c r="G52" s="28"/>
      <c r="H52" s="22">
        <f>+H7+H35</f>
        <v>338.66499999999996</v>
      </c>
      <c r="I52" s="23"/>
    </row>
    <row r="53" spans="1:9" ht="30" customHeight="1" x14ac:dyDescent="0.3">
      <c r="A53" s="19" t="s">
        <v>131</v>
      </c>
      <c r="B53" s="20"/>
      <c r="C53" s="20"/>
      <c r="D53" s="20"/>
      <c r="E53" s="20"/>
      <c r="F53" s="20"/>
      <c r="G53" s="21"/>
      <c r="H53" s="25">
        <f>+H52/4</f>
        <v>84.666249999999991</v>
      </c>
      <c r="I53" s="23"/>
    </row>
    <row r="54" spans="1:9" ht="30" customHeight="1" x14ac:dyDescent="0.3">
      <c r="A54" s="26" t="s">
        <v>128</v>
      </c>
      <c r="B54" s="27"/>
      <c r="C54" s="27"/>
      <c r="D54" s="27"/>
      <c r="E54" s="27"/>
      <c r="F54" s="27"/>
      <c r="G54" s="28"/>
      <c r="H54" s="22">
        <f>+H7+H35+H50</f>
        <v>429.90999999999997</v>
      </c>
      <c r="I54" s="23"/>
    </row>
    <row r="55" spans="1:9" ht="30" customHeight="1" x14ac:dyDescent="0.3">
      <c r="A55" s="19" t="s">
        <v>132</v>
      </c>
      <c r="B55" s="20"/>
      <c r="C55" s="20"/>
      <c r="D55" s="20"/>
      <c r="E55" s="20"/>
      <c r="F55" s="20"/>
      <c r="G55" s="21"/>
      <c r="H55" s="25">
        <f>+H54/4</f>
        <v>107.47749999999999</v>
      </c>
      <c r="I55" s="23"/>
    </row>
  </sheetData>
  <mergeCells count="15">
    <mergeCell ref="A55:G55"/>
    <mergeCell ref="A50:G50"/>
    <mergeCell ref="A51:H51"/>
    <mergeCell ref="A52:G52"/>
    <mergeCell ref="A54:G54"/>
    <mergeCell ref="A53:G53"/>
    <mergeCell ref="A36:H36"/>
    <mergeCell ref="A2:H2"/>
    <mergeCell ref="A1:H1"/>
    <mergeCell ref="A8:H8"/>
    <mergeCell ref="D19:D21"/>
    <mergeCell ref="D32:D34"/>
    <mergeCell ref="D4:D5"/>
    <mergeCell ref="A7:G7"/>
    <mergeCell ref="A35:G35"/>
  </mergeCells>
  <pageMargins left="0.7" right="0.7" top="0.75" bottom="0.75" header="0.3" footer="0.3"/>
  <pageSetup scale="8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84D2C-E974-4644-AA10-BE33CE01B4CB}">
  <sheetPr>
    <pageSetUpPr fitToPage="1"/>
  </sheetPr>
  <dimension ref="A1:I38"/>
  <sheetViews>
    <sheetView zoomScaleNormal="100" workbookViewId="0">
      <selection sqref="A1:H1"/>
    </sheetView>
  </sheetViews>
  <sheetFormatPr defaultRowHeight="14.4" x14ac:dyDescent="0.3"/>
  <cols>
    <col min="1" max="1" width="9.77734375" style="2" customWidth="1"/>
    <col min="2" max="2" width="22.109375" style="5" customWidth="1"/>
    <col min="3" max="3" width="11.5546875" style="5" customWidth="1"/>
    <col min="4" max="4" width="42" style="4" customWidth="1"/>
    <col min="5" max="8" width="13.77734375" style="2" customWidth="1"/>
  </cols>
  <sheetData>
    <row r="1" spans="1:8" ht="31.8" customHeight="1" x14ac:dyDescent="0.3">
      <c r="A1" s="17" t="s">
        <v>24</v>
      </c>
      <c r="B1" s="17"/>
      <c r="C1" s="17"/>
      <c r="D1" s="17"/>
      <c r="E1" s="17"/>
      <c r="F1" s="17"/>
      <c r="G1" s="17"/>
      <c r="H1" s="17"/>
    </row>
    <row r="2" spans="1:8" ht="19.95" customHeight="1" x14ac:dyDescent="0.3">
      <c r="A2" s="16" t="s">
        <v>18</v>
      </c>
      <c r="B2" s="16"/>
      <c r="C2" s="16"/>
      <c r="D2" s="16"/>
      <c r="E2" s="16"/>
      <c r="F2" s="16"/>
      <c r="G2" s="16"/>
      <c r="H2" s="16"/>
    </row>
    <row r="3" spans="1:8" ht="25.95" customHeight="1" x14ac:dyDescent="0.3">
      <c r="A3" s="7" t="s">
        <v>2</v>
      </c>
      <c r="B3" s="7" t="s">
        <v>1</v>
      </c>
      <c r="C3" s="7" t="s">
        <v>13</v>
      </c>
      <c r="D3" s="7" t="s">
        <v>76</v>
      </c>
      <c r="E3" s="7" t="s">
        <v>123</v>
      </c>
      <c r="F3" s="7" t="s">
        <v>122</v>
      </c>
      <c r="G3" s="7" t="s">
        <v>125</v>
      </c>
      <c r="H3" s="7" t="s">
        <v>124</v>
      </c>
    </row>
    <row r="4" spans="1:8" s="5" customFormat="1" ht="30" customHeight="1" x14ac:dyDescent="0.3">
      <c r="A4" s="1">
        <v>4</v>
      </c>
      <c r="B4" s="3" t="s">
        <v>30</v>
      </c>
      <c r="C4" s="6"/>
      <c r="D4" s="3" t="s">
        <v>100</v>
      </c>
      <c r="E4" s="22">
        <v>1.1000000000000001</v>
      </c>
      <c r="F4" s="22"/>
      <c r="G4" s="22">
        <f>+AVERAGE(E4:F4)</f>
        <v>1.1000000000000001</v>
      </c>
      <c r="H4" s="22">
        <f>+A4*G4</f>
        <v>4.4000000000000004</v>
      </c>
    </row>
    <row r="5" spans="1:8" s="5" customFormat="1" ht="30" customHeight="1" x14ac:dyDescent="0.3">
      <c r="A5" s="1">
        <v>1</v>
      </c>
      <c r="B5" s="3" t="s">
        <v>31</v>
      </c>
      <c r="C5" s="6"/>
      <c r="D5" s="3" t="s">
        <v>101</v>
      </c>
      <c r="E5" s="22">
        <v>12.5</v>
      </c>
      <c r="F5" s="22">
        <v>16.7</v>
      </c>
      <c r="G5" s="22">
        <f t="shared" ref="G5:G6" si="0">+AVERAGE(E5:F5)</f>
        <v>14.6</v>
      </c>
      <c r="H5" s="22">
        <f t="shared" ref="H5:H6" si="1">+A5*G5</f>
        <v>14.6</v>
      </c>
    </row>
    <row r="6" spans="1:8" s="5" customFormat="1" ht="30" customHeight="1" x14ac:dyDescent="0.3">
      <c r="A6" s="1">
        <v>1</v>
      </c>
      <c r="B6" s="3" t="s">
        <v>33</v>
      </c>
      <c r="C6" s="6"/>
      <c r="D6" s="3" t="s">
        <v>102</v>
      </c>
      <c r="E6" s="22">
        <v>4</v>
      </c>
      <c r="F6" s="22">
        <v>0.36</v>
      </c>
      <c r="G6" s="22">
        <f t="shared" si="0"/>
        <v>2.1800000000000002</v>
      </c>
      <c r="H6" s="22">
        <f t="shared" si="1"/>
        <v>2.1800000000000002</v>
      </c>
    </row>
    <row r="7" spans="1:8" s="5" customFormat="1" ht="30" customHeight="1" x14ac:dyDescent="0.3">
      <c r="A7" s="19" t="s">
        <v>133</v>
      </c>
      <c r="B7" s="20"/>
      <c r="C7" s="20"/>
      <c r="D7" s="20"/>
      <c r="E7" s="20"/>
      <c r="F7" s="20"/>
      <c r="G7" s="21"/>
      <c r="H7" s="25">
        <f>+SUM(H4:H6)</f>
        <v>21.18</v>
      </c>
    </row>
    <row r="8" spans="1:8" ht="19.95" customHeight="1" x14ac:dyDescent="0.3">
      <c r="A8" s="16" t="s">
        <v>17</v>
      </c>
      <c r="B8" s="16"/>
      <c r="C8" s="16"/>
      <c r="D8" s="16"/>
      <c r="E8" s="16"/>
      <c r="F8" s="16"/>
      <c r="G8" s="16"/>
      <c r="H8" s="16"/>
    </row>
    <row r="9" spans="1:8" s="8" customFormat="1" ht="25.5" customHeight="1" x14ac:dyDescent="0.3">
      <c r="A9" s="7" t="s">
        <v>2</v>
      </c>
      <c r="B9" s="7" t="s">
        <v>1</v>
      </c>
      <c r="C9" s="7" t="s">
        <v>13</v>
      </c>
      <c r="D9" s="7" t="s">
        <v>76</v>
      </c>
      <c r="E9" s="7" t="s">
        <v>123</v>
      </c>
      <c r="F9" s="7" t="s">
        <v>122</v>
      </c>
      <c r="G9" s="7" t="s">
        <v>125</v>
      </c>
      <c r="H9" s="7" t="s">
        <v>124</v>
      </c>
    </row>
    <row r="10" spans="1:8" s="5" customFormat="1" ht="30" customHeight="1" x14ac:dyDescent="0.3">
      <c r="A10" s="1">
        <v>10</v>
      </c>
      <c r="B10" s="6" t="s">
        <v>0</v>
      </c>
      <c r="C10" s="6"/>
      <c r="D10" s="3" t="s">
        <v>103</v>
      </c>
      <c r="E10" s="22">
        <v>0.55000000000000004</v>
      </c>
      <c r="F10" s="22">
        <v>0.33</v>
      </c>
      <c r="G10" s="22">
        <f t="shared" ref="G10:G21" si="2">+AVERAGE(E10:F10)</f>
        <v>0.44000000000000006</v>
      </c>
      <c r="H10" s="22">
        <f t="shared" ref="H10:H21" si="3">+A10*G10</f>
        <v>4.4000000000000004</v>
      </c>
    </row>
    <row r="11" spans="1:8" s="5" customFormat="1" ht="60" customHeight="1" x14ac:dyDescent="0.3">
      <c r="A11" s="1">
        <v>2</v>
      </c>
      <c r="B11" s="6" t="s">
        <v>25</v>
      </c>
      <c r="C11" s="6"/>
      <c r="D11" s="13" t="s">
        <v>119</v>
      </c>
      <c r="E11" s="22">
        <v>6.9</v>
      </c>
      <c r="F11" s="22">
        <v>2.85</v>
      </c>
      <c r="G11" s="22">
        <f t="shared" si="2"/>
        <v>4.875</v>
      </c>
      <c r="H11" s="22">
        <f t="shared" si="3"/>
        <v>9.75</v>
      </c>
    </row>
    <row r="12" spans="1:8" s="5" customFormat="1" ht="43.2" x14ac:dyDescent="0.3">
      <c r="A12" s="1">
        <v>4</v>
      </c>
      <c r="B12" s="6" t="s">
        <v>14</v>
      </c>
      <c r="C12" s="6"/>
      <c r="D12" s="3" t="s">
        <v>37</v>
      </c>
      <c r="E12" s="22">
        <v>12.2</v>
      </c>
      <c r="F12" s="22">
        <v>9.75</v>
      </c>
      <c r="G12" s="22">
        <f t="shared" si="2"/>
        <v>10.975</v>
      </c>
      <c r="H12" s="22">
        <f t="shared" si="3"/>
        <v>43.9</v>
      </c>
    </row>
    <row r="13" spans="1:8" s="5" customFormat="1" ht="30" customHeight="1" x14ac:dyDescent="0.3">
      <c r="A13" s="1">
        <v>4</v>
      </c>
      <c r="B13" s="9" t="s">
        <v>26</v>
      </c>
      <c r="C13" s="6"/>
      <c r="D13" s="3" t="s">
        <v>104</v>
      </c>
      <c r="E13" s="22">
        <v>15</v>
      </c>
      <c r="F13" s="22">
        <v>9.75</v>
      </c>
      <c r="G13" s="22">
        <f t="shared" si="2"/>
        <v>12.375</v>
      </c>
      <c r="H13" s="22">
        <f t="shared" si="3"/>
        <v>49.5</v>
      </c>
    </row>
    <row r="14" spans="1:8" s="5" customFormat="1" ht="30" customHeight="1" x14ac:dyDescent="0.3">
      <c r="A14" s="1">
        <v>4</v>
      </c>
      <c r="B14" s="6" t="s">
        <v>15</v>
      </c>
      <c r="C14" s="6"/>
      <c r="D14" s="15" t="s">
        <v>105</v>
      </c>
      <c r="E14" s="22">
        <v>22</v>
      </c>
      <c r="F14" s="22">
        <v>28.6</v>
      </c>
      <c r="G14" s="22">
        <f t="shared" si="2"/>
        <v>25.3</v>
      </c>
      <c r="H14" s="22">
        <f t="shared" si="3"/>
        <v>101.2</v>
      </c>
    </row>
    <row r="15" spans="1:8" s="5" customFormat="1" ht="30" customHeight="1" x14ac:dyDescent="0.3">
      <c r="A15" s="1">
        <v>4</v>
      </c>
      <c r="B15" s="6" t="s">
        <v>5</v>
      </c>
      <c r="C15" s="6"/>
      <c r="D15" s="15"/>
      <c r="E15" s="22"/>
      <c r="F15" s="22">
        <v>17.55</v>
      </c>
      <c r="G15" s="22">
        <f t="shared" si="2"/>
        <v>17.55</v>
      </c>
      <c r="H15" s="22">
        <f t="shared" si="3"/>
        <v>70.2</v>
      </c>
    </row>
    <row r="16" spans="1:8" s="5" customFormat="1" ht="30" customHeight="1" x14ac:dyDescent="0.3">
      <c r="A16" s="1">
        <v>4</v>
      </c>
      <c r="B16" s="6" t="s">
        <v>6</v>
      </c>
      <c r="C16" s="6"/>
      <c r="D16" s="3" t="s">
        <v>106</v>
      </c>
      <c r="E16" s="22">
        <v>0.75</v>
      </c>
      <c r="F16" s="22">
        <v>0.89</v>
      </c>
      <c r="G16" s="22">
        <f t="shared" si="2"/>
        <v>0.82000000000000006</v>
      </c>
      <c r="H16" s="22">
        <f t="shared" si="3"/>
        <v>3.2800000000000002</v>
      </c>
    </row>
    <row r="17" spans="1:9" s="5" customFormat="1" ht="30" customHeight="1" x14ac:dyDescent="0.3">
      <c r="A17" s="1">
        <v>4</v>
      </c>
      <c r="B17" s="3" t="s">
        <v>69</v>
      </c>
      <c r="C17" s="6"/>
      <c r="D17" s="3" t="s">
        <v>63</v>
      </c>
      <c r="E17" s="22">
        <v>7.5</v>
      </c>
      <c r="F17" s="22">
        <v>7.3</v>
      </c>
      <c r="G17" s="22">
        <f t="shared" si="2"/>
        <v>7.4</v>
      </c>
      <c r="H17" s="22">
        <f t="shared" si="3"/>
        <v>29.6</v>
      </c>
    </row>
    <row r="18" spans="1:9" s="5" customFormat="1" ht="30" customHeight="1" x14ac:dyDescent="0.3">
      <c r="A18" s="1">
        <v>1</v>
      </c>
      <c r="B18" s="6" t="s">
        <v>70</v>
      </c>
      <c r="C18" s="6"/>
      <c r="D18" s="3" t="s">
        <v>107</v>
      </c>
      <c r="E18" s="22">
        <v>4</v>
      </c>
      <c r="F18" s="22"/>
      <c r="G18" s="22">
        <f t="shared" si="2"/>
        <v>4</v>
      </c>
      <c r="H18" s="22">
        <f t="shared" si="3"/>
        <v>4</v>
      </c>
    </row>
    <row r="19" spans="1:9" ht="118.8" customHeight="1" x14ac:dyDescent="0.3">
      <c r="A19" s="1">
        <v>2</v>
      </c>
      <c r="B19" s="6" t="s">
        <v>11</v>
      </c>
      <c r="C19" s="6"/>
      <c r="D19" s="3" t="s">
        <v>121</v>
      </c>
      <c r="E19" s="22">
        <v>9.8000000000000007</v>
      </c>
      <c r="F19" s="22">
        <v>2.0299999999999998</v>
      </c>
      <c r="G19" s="22">
        <f t="shared" si="2"/>
        <v>5.915</v>
      </c>
      <c r="H19" s="22">
        <f t="shared" si="3"/>
        <v>11.83</v>
      </c>
    </row>
    <row r="20" spans="1:9" ht="74.400000000000006" customHeight="1" x14ac:dyDescent="0.3">
      <c r="A20" s="14">
        <v>5</v>
      </c>
      <c r="B20" s="3" t="s">
        <v>12</v>
      </c>
      <c r="C20" s="6"/>
      <c r="D20" s="3" t="s">
        <v>98</v>
      </c>
      <c r="E20" s="22">
        <v>1.03</v>
      </c>
      <c r="F20" s="22">
        <v>0.15</v>
      </c>
      <c r="G20" s="22">
        <f t="shared" si="2"/>
        <v>0.59</v>
      </c>
      <c r="H20" s="22">
        <f t="shared" si="3"/>
        <v>2.9499999999999997</v>
      </c>
    </row>
    <row r="21" spans="1:9" ht="30" customHeight="1" x14ac:dyDescent="0.3">
      <c r="A21" s="12">
        <v>2</v>
      </c>
      <c r="B21" s="6" t="s">
        <v>71</v>
      </c>
      <c r="C21" s="6"/>
      <c r="D21" s="3" t="s">
        <v>97</v>
      </c>
      <c r="E21" s="22">
        <v>22</v>
      </c>
      <c r="F21" s="22">
        <v>17.600000000000001</v>
      </c>
      <c r="G21" s="22">
        <f t="shared" si="2"/>
        <v>19.8</v>
      </c>
      <c r="H21" s="22">
        <f t="shared" si="3"/>
        <v>39.6</v>
      </c>
    </row>
    <row r="22" spans="1:9" ht="30" customHeight="1" x14ac:dyDescent="0.3">
      <c r="A22" s="19" t="s">
        <v>134</v>
      </c>
      <c r="B22" s="20"/>
      <c r="C22" s="20"/>
      <c r="D22" s="20"/>
      <c r="E22" s="20"/>
      <c r="F22" s="20"/>
      <c r="G22" s="21"/>
      <c r="H22" s="25">
        <f>+SUM(H10:H13)+SUM(H16:H21)+MAX(H14:H15)</f>
        <v>300.01</v>
      </c>
    </row>
    <row r="23" spans="1:9" ht="19.95" customHeight="1" x14ac:dyDescent="0.3">
      <c r="A23" s="16" t="s">
        <v>49</v>
      </c>
      <c r="B23" s="16"/>
      <c r="C23" s="16"/>
      <c r="D23" s="16"/>
      <c r="E23" s="16"/>
      <c r="F23" s="16"/>
      <c r="G23" s="16"/>
      <c r="H23" s="16"/>
    </row>
    <row r="24" spans="1:9" s="8" customFormat="1" ht="25.5" customHeight="1" x14ac:dyDescent="0.3">
      <c r="A24" s="7" t="s">
        <v>2</v>
      </c>
      <c r="B24" s="7" t="s">
        <v>1</v>
      </c>
      <c r="C24" s="7" t="s">
        <v>13</v>
      </c>
      <c r="D24" s="7" t="s">
        <v>76</v>
      </c>
      <c r="E24" s="7" t="s">
        <v>123</v>
      </c>
      <c r="F24" s="7" t="s">
        <v>122</v>
      </c>
      <c r="G24" s="7" t="s">
        <v>125</v>
      </c>
      <c r="H24" s="7" t="s">
        <v>124</v>
      </c>
    </row>
    <row r="25" spans="1:9" s="5" customFormat="1" ht="30" customHeight="1" x14ac:dyDescent="0.3">
      <c r="A25" s="1">
        <v>1</v>
      </c>
      <c r="B25" s="6" t="s">
        <v>27</v>
      </c>
      <c r="C25" s="6"/>
      <c r="D25" s="3" t="s">
        <v>28</v>
      </c>
      <c r="E25" s="22"/>
      <c r="F25" s="22">
        <v>26.4</v>
      </c>
      <c r="G25" s="22">
        <f t="shared" ref="G25:G32" si="4">+AVERAGE(E25:F25)</f>
        <v>26.4</v>
      </c>
      <c r="H25" s="22">
        <f t="shared" ref="H25:H32" si="5">+A25*G25</f>
        <v>26.4</v>
      </c>
    </row>
    <row r="26" spans="1:9" s="5" customFormat="1" ht="30" customHeight="1" x14ac:dyDescent="0.3">
      <c r="A26" s="1">
        <v>1</v>
      </c>
      <c r="B26" s="6" t="s">
        <v>29</v>
      </c>
      <c r="C26" s="6"/>
      <c r="D26" s="3"/>
      <c r="E26" s="22"/>
      <c r="F26" s="22">
        <v>10.58</v>
      </c>
      <c r="G26" s="22">
        <f t="shared" si="4"/>
        <v>10.58</v>
      </c>
      <c r="H26" s="22">
        <f t="shared" si="5"/>
        <v>10.58</v>
      </c>
    </row>
    <row r="27" spans="1:9" s="5" customFormat="1" ht="30" customHeight="1" x14ac:dyDescent="0.3">
      <c r="A27" s="1">
        <v>1</v>
      </c>
      <c r="B27" s="6" t="s">
        <v>72</v>
      </c>
      <c r="C27" s="6"/>
      <c r="D27" s="3"/>
      <c r="E27" s="22"/>
      <c r="F27" s="22">
        <v>13.2</v>
      </c>
      <c r="G27" s="22">
        <f t="shared" si="4"/>
        <v>13.2</v>
      </c>
      <c r="H27" s="22">
        <f t="shared" si="5"/>
        <v>13.2</v>
      </c>
    </row>
    <row r="28" spans="1:9" s="5" customFormat="1" ht="30" customHeight="1" x14ac:dyDescent="0.3">
      <c r="A28" s="1">
        <v>1</v>
      </c>
      <c r="B28" s="6" t="s">
        <v>73</v>
      </c>
      <c r="C28" s="6"/>
      <c r="D28" s="3"/>
      <c r="E28" s="22"/>
      <c r="F28" s="22"/>
      <c r="G28" s="22"/>
      <c r="H28" s="22"/>
    </row>
    <row r="29" spans="1:9" s="5" customFormat="1" ht="45" customHeight="1" x14ac:dyDescent="0.3">
      <c r="A29" s="1">
        <v>1</v>
      </c>
      <c r="B29" s="6" t="s">
        <v>67</v>
      </c>
      <c r="C29" s="6"/>
      <c r="D29" s="13" t="s">
        <v>99</v>
      </c>
      <c r="E29" s="22"/>
      <c r="F29" s="22">
        <v>6.63</v>
      </c>
      <c r="G29" s="22">
        <f t="shared" si="4"/>
        <v>6.63</v>
      </c>
      <c r="H29" s="22">
        <f t="shared" si="5"/>
        <v>6.63</v>
      </c>
      <c r="I29"/>
    </row>
    <row r="30" spans="1:9" s="5" customFormat="1" ht="33" customHeight="1" x14ac:dyDescent="0.3">
      <c r="A30" s="1">
        <v>1</v>
      </c>
      <c r="B30" s="6" t="s">
        <v>68</v>
      </c>
      <c r="C30" s="6"/>
      <c r="D30" s="3" t="s">
        <v>92</v>
      </c>
      <c r="E30" s="22"/>
      <c r="F30" s="22"/>
      <c r="G30" s="22"/>
      <c r="H30" s="22"/>
    </row>
    <row r="31" spans="1:9" s="5" customFormat="1" ht="57.6" x14ac:dyDescent="0.3">
      <c r="A31" s="1">
        <v>1</v>
      </c>
      <c r="B31" s="6" t="s">
        <v>74</v>
      </c>
      <c r="C31" s="6"/>
      <c r="D31" s="13" t="s">
        <v>120</v>
      </c>
      <c r="E31" s="22"/>
      <c r="F31" s="22">
        <v>1.31</v>
      </c>
      <c r="G31" s="22">
        <f t="shared" si="4"/>
        <v>1.31</v>
      </c>
      <c r="H31" s="22">
        <f t="shared" si="5"/>
        <v>1.31</v>
      </c>
    </row>
    <row r="32" spans="1:9" s="5" customFormat="1" ht="43.2" x14ac:dyDescent="0.3">
      <c r="A32" s="1">
        <v>1</v>
      </c>
      <c r="B32" s="6" t="s">
        <v>75</v>
      </c>
      <c r="C32" s="6"/>
      <c r="D32" s="13" t="s">
        <v>118</v>
      </c>
      <c r="E32" s="22"/>
      <c r="F32" s="22">
        <v>1.62</v>
      </c>
      <c r="G32" s="22">
        <f t="shared" si="4"/>
        <v>1.62</v>
      </c>
      <c r="H32" s="22">
        <f t="shared" si="5"/>
        <v>1.62</v>
      </c>
    </row>
    <row r="33" spans="1:9" ht="30" customHeight="1" x14ac:dyDescent="0.3">
      <c r="A33" s="19" t="s">
        <v>137</v>
      </c>
      <c r="B33" s="20"/>
      <c r="C33" s="20"/>
      <c r="D33" s="20"/>
      <c r="E33" s="20"/>
      <c r="F33" s="20"/>
      <c r="G33" s="21"/>
      <c r="H33" s="24">
        <f>+SUM(H25:H32)</f>
        <v>59.739999999999995</v>
      </c>
    </row>
    <row r="34" spans="1:9" ht="19.95" customHeight="1" x14ac:dyDescent="0.3">
      <c r="A34" s="16" t="s">
        <v>130</v>
      </c>
      <c r="B34" s="16"/>
      <c r="C34" s="16"/>
      <c r="D34" s="16"/>
      <c r="E34" s="16"/>
      <c r="F34" s="16"/>
      <c r="G34" s="16"/>
      <c r="H34" s="16"/>
    </row>
    <row r="35" spans="1:9" ht="30" customHeight="1" x14ac:dyDescent="0.3">
      <c r="A35" s="26" t="s">
        <v>129</v>
      </c>
      <c r="B35" s="27"/>
      <c r="C35" s="27"/>
      <c r="D35" s="27"/>
      <c r="E35" s="27"/>
      <c r="F35" s="27"/>
      <c r="G35" s="28"/>
      <c r="H35" s="22">
        <f>H7+H22</f>
        <v>321.19</v>
      </c>
      <c r="I35" s="23"/>
    </row>
    <row r="36" spans="1:9" ht="30" customHeight="1" x14ac:dyDescent="0.3">
      <c r="A36" s="19" t="s">
        <v>131</v>
      </c>
      <c r="B36" s="20"/>
      <c r="C36" s="20"/>
      <c r="D36" s="20"/>
      <c r="E36" s="20"/>
      <c r="F36" s="20"/>
      <c r="G36" s="21"/>
      <c r="H36" s="25">
        <f>+H35/4</f>
        <v>80.297499999999999</v>
      </c>
      <c r="I36" s="23"/>
    </row>
    <row r="37" spans="1:9" ht="30" customHeight="1" x14ac:dyDescent="0.3">
      <c r="A37" s="26" t="s">
        <v>128</v>
      </c>
      <c r="B37" s="27"/>
      <c r="C37" s="27"/>
      <c r="D37" s="27"/>
      <c r="E37" s="27"/>
      <c r="F37" s="27"/>
      <c r="G37" s="28"/>
      <c r="H37" s="22">
        <f>H7+H22+H33</f>
        <v>380.93</v>
      </c>
      <c r="I37" s="23"/>
    </row>
    <row r="38" spans="1:9" ht="30" customHeight="1" x14ac:dyDescent="0.3">
      <c r="A38" s="19" t="s">
        <v>132</v>
      </c>
      <c r="B38" s="20"/>
      <c r="C38" s="20"/>
      <c r="D38" s="20"/>
      <c r="E38" s="20"/>
      <c r="F38" s="20"/>
      <c r="G38" s="21"/>
      <c r="H38" s="25">
        <f>+H37/4</f>
        <v>95.232500000000002</v>
      </c>
      <c r="I38" s="23"/>
    </row>
  </sheetData>
  <mergeCells count="13">
    <mergeCell ref="A38:G38"/>
    <mergeCell ref="A33:G33"/>
    <mergeCell ref="A34:H34"/>
    <mergeCell ref="A35:G35"/>
    <mergeCell ref="A37:G37"/>
    <mergeCell ref="A36:G36"/>
    <mergeCell ref="A23:H23"/>
    <mergeCell ref="A2:H2"/>
    <mergeCell ref="D14:D15"/>
    <mergeCell ref="A1:H1"/>
    <mergeCell ref="A8:H8"/>
    <mergeCell ref="A7:G7"/>
    <mergeCell ref="A22:G22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0 xmlns="c66cead8-f642-442a-92a5-bec179212da2" xsi:nil="true"/>
    <Fecha xmlns="c66cead8-f642-442a-92a5-bec179212d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98AB2C3D7FC4490019678331A3B17" ma:contentTypeVersion="15" ma:contentTypeDescription="Create a new document." ma:contentTypeScope="" ma:versionID="5af69d9f4000b1bd0bc7f31654c392f1">
  <xsd:schema xmlns:xsd="http://www.w3.org/2001/XMLSchema" xmlns:xs="http://www.w3.org/2001/XMLSchema" xmlns:p="http://schemas.microsoft.com/office/2006/metadata/properties" xmlns:ns2="c66cead8-f642-442a-92a5-bec179212da2" xmlns:ns3="fc2a8831-669a-44a4-8f11-654741d6445f" targetNamespace="http://schemas.microsoft.com/office/2006/metadata/properties" ma:root="true" ma:fieldsID="f3bb16d28582fdbeaa8d61e17dffaeef" ns2:_="" ns3:_="">
    <xsd:import namespace="c66cead8-f642-442a-92a5-bec179212da2"/>
    <xsd:import namespace="fc2a8831-669a-44a4-8f11-654741d644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id0" minOccurs="0"/>
                <xsd:element ref="ns2:Fec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cead8-f642-442a-92a5-bec179212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id0" ma:index="21" nillable="true" ma:displayName="id" ma:format="Dropdown" ma:indexed="true" ma:internalName="id0" ma:percentage="FALSE">
      <xsd:simpleType>
        <xsd:restriction base="dms:Number"/>
      </xsd:simpleType>
    </xsd:element>
    <xsd:element name="Fecha" ma:index="22" nillable="true" ma:displayName="Fecha" ma:format="DateOnly" ma:internalName="Fech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a8831-669a-44a4-8f11-654741d644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40084E-7A0D-4EA2-AFD4-C559241036B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c2a8831-669a-44a4-8f11-654741d6445f"/>
    <ds:schemaRef ds:uri="c66cead8-f642-442a-92a5-bec179212da2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E983B6-2E05-4412-B86B-D8FFD3FEC09F}"/>
</file>

<file path=customXml/itemProps3.xml><?xml version="1.0" encoding="utf-8"?>
<ds:datastoreItem xmlns:ds="http://schemas.openxmlformats.org/officeDocument/2006/customXml" ds:itemID="{C719292B-4A9B-4DED-AF48-443A163976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Kit de personas en movilidad</vt:lpstr>
      <vt:lpstr>Kit de familias en movilidad</vt:lpstr>
      <vt:lpstr>Kit de hábitat o doméstico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Marcela DURAN GAMBA</dc:creator>
  <cp:lastModifiedBy>Emigdio Filardi Guerrero</cp:lastModifiedBy>
  <cp:lastPrinted>2022-03-09T20:09:06Z</cp:lastPrinted>
  <dcterms:created xsi:type="dcterms:W3CDTF">2020-03-20T20:18:06Z</dcterms:created>
  <dcterms:modified xsi:type="dcterms:W3CDTF">2022-03-15T16:17:50Z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0x0101000C198AB2C3D7FC4490019678331A3B17</vt:lpwstr>
  </property>
</Properties>
</file>