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Eva.DACOSTA\Dropbox\2019 Mozambique TC Idai\07 IM\01_4W\4W Template\Template for Partners\"/>
    </mc:Choice>
  </mc:AlternateContent>
  <xr:revisionPtr revIDLastSave="0" documentId="13_ncr:1_{28F8747C-8A4B-45F0-8EE7-FC3473F948DB}" xr6:coauthVersionLast="45" xr6:coauthVersionMax="45" xr10:uidLastSave="{00000000-0000-0000-0000-000000000000}"/>
  <bookViews>
    <workbookView xWindow="-110" yWindow="-110" windowWidth="19420" windowHeight="10420" tabRatio="623" activeTab="1" xr2:uid="{00000000-000D-0000-FFFF-FFFF00000000}"/>
  </bookViews>
  <sheets>
    <sheet name="Instructions" sheetId="19" r:id="rId1"/>
    <sheet name="Shelter 4W" sheetId="17" r:id="rId2"/>
    <sheet name="NFI 4W" sheetId="18" r:id="rId3"/>
    <sheet name="Lists" sheetId="5" state="hidden" r:id="rId4"/>
    <sheet name="Admin_List" sheetId="4" state="hidden" r:id="rId5"/>
  </sheets>
  <definedNames>
    <definedName name="_xlnm._FilterDatabase" localSheetId="2" hidden="1">'NFI 4W'!$D$8:$AL$100</definedName>
    <definedName name="_xlnm._FilterDatabase" localSheetId="1" hidden="1">'Shelter 4W'!$D$8:$AY$99</definedName>
    <definedName name="Activity_Type" localSheetId="2">Tbl_Sector2[Activity Type EN]</definedName>
    <definedName name="Activity_Type" localSheetId="1">Tbl_Sector2[Activity Type EN]</definedName>
    <definedName name="Activity_Type">Tbl_Sector2[Activity Type EN]</definedName>
    <definedName name="Admin1">Admin_List!$B$2:$B$12</definedName>
    <definedName name="Admin1_Linked_Pcode">Admin_List!$F$2:$F$161</definedName>
    <definedName name="Admin1_Linked_Start">Admin_List!$E$1</definedName>
    <definedName name="Admin1_Start" localSheetId="2">Table39[[#Headers],[ADM1 EN]]</definedName>
    <definedName name="Admin1_Start" localSheetId="1">Table39[[#Headers],[ADM1 EN]]</definedName>
    <definedName name="Admin1_Start">Table39[[#Headers],[ADM1 EN]]</definedName>
    <definedName name="Admin2">Admin_List!$G$2:$G$161</definedName>
    <definedName name="Admin2_Linked_Pcode">Admin_List!$K$2:$K$412</definedName>
    <definedName name="Admin2_Linked_Start">Admin_List!$J$1</definedName>
    <definedName name="Admin2_Pcode">Admin_List!$H$2:$H$161</definedName>
    <definedName name="Admin2_Start">Admin_List!$G$1</definedName>
    <definedName name="Admin3">Admin_List!$L$2:$L$412</definedName>
    <definedName name="Admin3_Pcode">Admin_List!$M$2:$M$412</definedName>
    <definedName name="Admin3_Start">Admin_List!$L$1</definedName>
    <definedName name="Event_Name">Lists!$W$4:$W$7</definedName>
    <definedName name="LST_Modalities">Lists!$N$4:$N$6</definedName>
    <definedName name="LST_OrgType">Lists!$H$4:$H$10</definedName>
    <definedName name="LST_Sector" localSheetId="2">Tbl_Sector_[Sector PT]</definedName>
    <definedName name="LST_Sector" localSheetId="1">Tbl_Sector_[Sector PT]</definedName>
    <definedName name="LST_Sector">Tbl_Sector_[Sector PT]</definedName>
    <definedName name="LST_status">Lists!$Q$4:$Q$6</definedName>
    <definedName name="Sector_Linked_Name" localSheetId="2">Tbl_Sector2[Sector PT]</definedName>
    <definedName name="Sector_Linked_Name" localSheetId="1">Tbl_Sector2[Sector PT]</definedName>
    <definedName name="Sector_Linked_Name">Tbl_Sector2[Sector PT]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10" i="18" l="1"/>
  <c r="AH10" i="18" l="1"/>
  <c r="AN10" i="18" s="1"/>
  <c r="AH11" i="18"/>
  <c r="AN11" i="18" s="1"/>
  <c r="AH12" i="18"/>
  <c r="AN12" i="18" s="1"/>
  <c r="AH13" i="18"/>
  <c r="AN13" i="18" s="1"/>
  <c r="AH14" i="18"/>
  <c r="AN14" i="18" s="1"/>
  <c r="AH15" i="18"/>
  <c r="AN15" i="18" s="1"/>
  <c r="AH16" i="18"/>
  <c r="AN16" i="18" s="1"/>
  <c r="AH17" i="18"/>
  <c r="AN17" i="18" s="1"/>
  <c r="AH18" i="18"/>
  <c r="AN18" i="18" s="1"/>
  <c r="AH19" i="18"/>
  <c r="AN19" i="18" s="1"/>
  <c r="AH20" i="18"/>
  <c r="AN20" i="18" s="1"/>
  <c r="AH21" i="18"/>
  <c r="AN21" i="18" s="1"/>
  <c r="AH22" i="18"/>
  <c r="AN22" i="18" s="1"/>
  <c r="AH23" i="18"/>
  <c r="AN23" i="18" s="1"/>
  <c r="AH24" i="18"/>
  <c r="AN24" i="18" s="1"/>
  <c r="AH25" i="18"/>
  <c r="AN25" i="18" s="1"/>
  <c r="AH26" i="18"/>
  <c r="AN26" i="18" s="1"/>
  <c r="AH27" i="18"/>
  <c r="AN27" i="18" s="1"/>
  <c r="AH28" i="18"/>
  <c r="AN28" i="18" s="1"/>
  <c r="AH29" i="18"/>
  <c r="AN29" i="18" s="1"/>
  <c r="AH30" i="18"/>
  <c r="AN30" i="18" s="1"/>
  <c r="AH31" i="18"/>
  <c r="AN31" i="18" s="1"/>
  <c r="AH32" i="18"/>
  <c r="AN32" i="18" s="1"/>
  <c r="AH33" i="18"/>
  <c r="AN33" i="18" s="1"/>
  <c r="AH34" i="18"/>
  <c r="AN34" i="18" s="1"/>
  <c r="AH35" i="18"/>
  <c r="AN35" i="18" s="1"/>
  <c r="AH36" i="18"/>
  <c r="AN36" i="18" s="1"/>
  <c r="AH37" i="18"/>
  <c r="AN37" i="18" s="1"/>
  <c r="AH38" i="18"/>
  <c r="AN38" i="18" s="1"/>
  <c r="AH39" i="18"/>
  <c r="AN39" i="18" s="1"/>
  <c r="AH40" i="18"/>
  <c r="AN40" i="18" s="1"/>
  <c r="AH41" i="18"/>
  <c r="AN41" i="18" s="1"/>
  <c r="AH42" i="18"/>
  <c r="AN42" i="18" s="1"/>
  <c r="AH43" i="18"/>
  <c r="AN43" i="18" s="1"/>
  <c r="AH44" i="18"/>
  <c r="AN44" i="18" s="1"/>
  <c r="AH45" i="18"/>
  <c r="AN45" i="18" s="1"/>
  <c r="AH46" i="18"/>
  <c r="AN46" i="18" s="1"/>
  <c r="AH47" i="18"/>
  <c r="AN47" i="18" s="1"/>
  <c r="AH48" i="18"/>
  <c r="AN48" i="18" s="1"/>
  <c r="AH49" i="18"/>
  <c r="AN49" i="18" s="1"/>
  <c r="AH50" i="18"/>
  <c r="AN50" i="18" s="1"/>
  <c r="AH51" i="18"/>
  <c r="AN51" i="18" s="1"/>
  <c r="AH52" i="18"/>
  <c r="AN52" i="18" s="1"/>
  <c r="AH53" i="18"/>
  <c r="AN53" i="18" s="1"/>
  <c r="AH54" i="18"/>
  <c r="AN54" i="18" s="1"/>
  <c r="AH55" i="18"/>
  <c r="AN55" i="18" s="1"/>
  <c r="AH56" i="18"/>
  <c r="AN56" i="18" s="1"/>
  <c r="AH57" i="18"/>
  <c r="AN57" i="18" s="1"/>
  <c r="AH58" i="18"/>
  <c r="AN58" i="18" s="1"/>
  <c r="AH59" i="18"/>
  <c r="AN59" i="18" s="1"/>
  <c r="AH60" i="18"/>
  <c r="AN60" i="18" s="1"/>
  <c r="AH61" i="18"/>
  <c r="AN61" i="18" s="1"/>
  <c r="AH62" i="18"/>
  <c r="AN62" i="18" s="1"/>
  <c r="AH63" i="18"/>
  <c r="AN63" i="18" s="1"/>
  <c r="AH64" i="18"/>
  <c r="AN64" i="18" s="1"/>
  <c r="AH65" i="18"/>
  <c r="AN65" i="18" s="1"/>
  <c r="AH66" i="18"/>
  <c r="AN66" i="18" s="1"/>
  <c r="AH67" i="18"/>
  <c r="AN67" i="18" s="1"/>
  <c r="AH68" i="18"/>
  <c r="AN68" i="18" s="1"/>
  <c r="AH69" i="18"/>
  <c r="AN69" i="18" s="1"/>
  <c r="AH70" i="18"/>
  <c r="AN70" i="18" s="1"/>
  <c r="AH71" i="18"/>
  <c r="AN71" i="18" s="1"/>
  <c r="AH72" i="18"/>
  <c r="AN72" i="18" s="1"/>
  <c r="AH73" i="18"/>
  <c r="AN73" i="18" s="1"/>
  <c r="AH74" i="18"/>
  <c r="AN74" i="18" s="1"/>
  <c r="AH75" i="18"/>
  <c r="AN75" i="18" s="1"/>
  <c r="AH76" i="18"/>
  <c r="AN76" i="18" s="1"/>
  <c r="AH77" i="18"/>
  <c r="AN77" i="18" s="1"/>
  <c r="AH78" i="18"/>
  <c r="AN78" i="18" s="1"/>
  <c r="AH79" i="18"/>
  <c r="AN79" i="18" s="1"/>
  <c r="AH80" i="18"/>
  <c r="AN80" i="18" s="1"/>
  <c r="AH81" i="18"/>
  <c r="AN81" i="18" s="1"/>
  <c r="AH82" i="18"/>
  <c r="AN82" i="18" s="1"/>
  <c r="AH83" i="18"/>
  <c r="AN83" i="18" s="1"/>
  <c r="AH84" i="18"/>
  <c r="AN84" i="18" s="1"/>
  <c r="AH85" i="18"/>
  <c r="AN85" i="18" s="1"/>
  <c r="AH86" i="18"/>
  <c r="AN86" i="18" s="1"/>
  <c r="AH87" i="18"/>
  <c r="AN87" i="18" s="1"/>
  <c r="AH88" i="18"/>
  <c r="AN88" i="18" s="1"/>
  <c r="AH89" i="18"/>
  <c r="AN89" i="18" s="1"/>
  <c r="AH90" i="18"/>
  <c r="AN90" i="18" s="1"/>
  <c r="AH91" i="18"/>
  <c r="AN91" i="18" s="1"/>
  <c r="AS19" i="17"/>
  <c r="AS12" i="17"/>
  <c r="AS13" i="17"/>
  <c r="AS14" i="17"/>
  <c r="AS15" i="17"/>
  <c r="AS16" i="17"/>
  <c r="AS17" i="17"/>
  <c r="AS18" i="17"/>
  <c r="AS20" i="17"/>
  <c r="AS21" i="17"/>
  <c r="AS22" i="17"/>
  <c r="AS23" i="17"/>
  <c r="AS24" i="17"/>
  <c r="AS25" i="17"/>
  <c r="AS26" i="17"/>
  <c r="AS27" i="17"/>
  <c r="AS28" i="17"/>
  <c r="AS29" i="17"/>
  <c r="AS30" i="17"/>
  <c r="AS31" i="17"/>
  <c r="AS32" i="17"/>
  <c r="AS33" i="17"/>
  <c r="AS34" i="17"/>
  <c r="AS35" i="17"/>
  <c r="AS36" i="17"/>
  <c r="AS37" i="17"/>
  <c r="AS38" i="17"/>
  <c r="AS39" i="17"/>
  <c r="AS40" i="17"/>
  <c r="AS41" i="17"/>
  <c r="AS42" i="17"/>
  <c r="AS43" i="17"/>
  <c r="AS44" i="17"/>
  <c r="AS45" i="17"/>
  <c r="AS46" i="17"/>
  <c r="AS47" i="17"/>
  <c r="AS48" i="17"/>
  <c r="AS49" i="17"/>
  <c r="AS50" i="17"/>
  <c r="AS51" i="17"/>
  <c r="AS52" i="17"/>
  <c r="AS53" i="17"/>
  <c r="AS54" i="17"/>
  <c r="AS55" i="17"/>
  <c r="AS56" i="17"/>
  <c r="AS57" i="17"/>
  <c r="AS58" i="17"/>
  <c r="AS59" i="17"/>
  <c r="AS60" i="17"/>
  <c r="AS61" i="17"/>
  <c r="AS62" i="17"/>
  <c r="AS63" i="17"/>
  <c r="AS64" i="17"/>
  <c r="AS65" i="17"/>
  <c r="AS66" i="17"/>
  <c r="AS67" i="17"/>
  <c r="AS68" i="17"/>
  <c r="AS69" i="17"/>
  <c r="AS70" i="17"/>
  <c r="AS71" i="17"/>
  <c r="AS72" i="17"/>
  <c r="AS73" i="17"/>
  <c r="AS74" i="17"/>
  <c r="AS75" i="17"/>
  <c r="AS76" i="17"/>
  <c r="AS77" i="17"/>
  <c r="AS78" i="17"/>
  <c r="AS79" i="17"/>
  <c r="AS80" i="17"/>
  <c r="AS81" i="17"/>
  <c r="AS82" i="17"/>
  <c r="AS83" i="17"/>
  <c r="AS84" i="17"/>
  <c r="AS85" i="17"/>
  <c r="AS86" i="17"/>
  <c r="AS87" i="17"/>
  <c r="AS88" i="17"/>
  <c r="AS89" i="17"/>
  <c r="AS90" i="17"/>
  <c r="AS91" i="17"/>
  <c r="AS92" i="17"/>
  <c r="AS93" i="17"/>
  <c r="AS94" i="17"/>
  <c r="AS95" i="17"/>
  <c r="AS96" i="17"/>
  <c r="AS97" i="17"/>
  <c r="AS98" i="17"/>
  <c r="AS99" i="17"/>
  <c r="AU11" i="17"/>
  <c r="AU13" i="17"/>
  <c r="AU14" i="17"/>
  <c r="AU15" i="17"/>
  <c r="AU16" i="17"/>
  <c r="AU17" i="17"/>
  <c r="AU18" i="17"/>
  <c r="AU19" i="17"/>
  <c r="AU20" i="17"/>
  <c r="AU21" i="17"/>
  <c r="AU22" i="17"/>
  <c r="AU23" i="17"/>
  <c r="AU24" i="17"/>
  <c r="AU25" i="17"/>
  <c r="AU26" i="17"/>
  <c r="AU27" i="17"/>
  <c r="AU28" i="17"/>
  <c r="AU29" i="17"/>
  <c r="AU30" i="17"/>
  <c r="AU31" i="17"/>
  <c r="AU32" i="17"/>
  <c r="AU33" i="17"/>
  <c r="AU34" i="17"/>
  <c r="AU35" i="17"/>
  <c r="AU36" i="17"/>
  <c r="AU37" i="17"/>
  <c r="AU38" i="17"/>
  <c r="AU39" i="17"/>
  <c r="AU40" i="17"/>
  <c r="AU41" i="17"/>
  <c r="AU42" i="17"/>
  <c r="AU43" i="17"/>
  <c r="AU44" i="17"/>
  <c r="AU45" i="17"/>
  <c r="AU46" i="17"/>
  <c r="AU47" i="17"/>
  <c r="AU48" i="17"/>
  <c r="AU49" i="17"/>
  <c r="AU50" i="17"/>
  <c r="AU51" i="17"/>
  <c r="AU52" i="17"/>
  <c r="AU53" i="17"/>
  <c r="AU54" i="17"/>
  <c r="AU55" i="17"/>
  <c r="AU56" i="17"/>
  <c r="AU57" i="17"/>
  <c r="AU58" i="17"/>
  <c r="AU59" i="17"/>
  <c r="AU60" i="17"/>
  <c r="AU61" i="17"/>
  <c r="AU62" i="17"/>
  <c r="AU63" i="17"/>
  <c r="AU64" i="17"/>
  <c r="AU65" i="17"/>
  <c r="AU66" i="17"/>
  <c r="AU67" i="17"/>
  <c r="AU68" i="17"/>
  <c r="AU69" i="17"/>
  <c r="AU70" i="17"/>
  <c r="AU71" i="17"/>
  <c r="AU72" i="17"/>
  <c r="AU73" i="17"/>
  <c r="AU74" i="17"/>
  <c r="AU75" i="17"/>
  <c r="AU76" i="17"/>
  <c r="AU77" i="17"/>
  <c r="AU78" i="17"/>
  <c r="AU79" i="17"/>
  <c r="AU80" i="17"/>
  <c r="AU81" i="17"/>
  <c r="AU82" i="17"/>
  <c r="AU83" i="17"/>
  <c r="AU84" i="17"/>
  <c r="AU85" i="17"/>
  <c r="AU86" i="17"/>
  <c r="AU87" i="17"/>
  <c r="AU88" i="17"/>
  <c r="AU89" i="17"/>
  <c r="AU90" i="17"/>
  <c r="AU91" i="17"/>
  <c r="AU92" i="17"/>
  <c r="AU93" i="17"/>
  <c r="AU94" i="17"/>
  <c r="AU95" i="17"/>
  <c r="AU96" i="17"/>
  <c r="AU97" i="17"/>
  <c r="AU98" i="17"/>
  <c r="AU99" i="17"/>
  <c r="AS11" i="17"/>
  <c r="AS10" i="17"/>
  <c r="N12" i="18" l="1"/>
  <c r="N13" i="18"/>
  <c r="N15" i="18"/>
  <c r="N16" i="18"/>
  <c r="N17" i="18"/>
  <c r="N18" i="18"/>
  <c r="N19" i="18"/>
  <c r="N20" i="18"/>
  <c r="N21" i="18"/>
  <c r="N22" i="18"/>
  <c r="N23" i="18"/>
  <c r="N24" i="18"/>
  <c r="N25" i="18"/>
  <c r="N26" i="18"/>
  <c r="N27" i="18"/>
  <c r="N28" i="18"/>
  <c r="N29" i="18"/>
  <c r="N30" i="18"/>
  <c r="N31" i="18"/>
  <c r="N32" i="18"/>
  <c r="N33" i="18"/>
  <c r="N34" i="18"/>
  <c r="N35" i="18"/>
  <c r="N36" i="18"/>
  <c r="N37" i="18"/>
  <c r="N38" i="18"/>
  <c r="N39" i="18"/>
  <c r="N40" i="18"/>
  <c r="N41" i="18"/>
  <c r="N42" i="18"/>
  <c r="N43" i="18"/>
  <c r="N44" i="18"/>
  <c r="N45" i="18"/>
  <c r="N46" i="18"/>
  <c r="N47" i="18"/>
  <c r="N48" i="18"/>
  <c r="N49" i="18"/>
  <c r="N50" i="18"/>
  <c r="N51" i="18"/>
  <c r="N52" i="18"/>
  <c r="N53" i="18"/>
  <c r="N54" i="18"/>
  <c r="N55" i="18"/>
  <c r="N56" i="18"/>
  <c r="N57" i="18"/>
  <c r="N58" i="18"/>
  <c r="N59" i="18"/>
  <c r="N60" i="18"/>
  <c r="N61" i="18"/>
  <c r="N62" i="18"/>
  <c r="N63" i="18"/>
  <c r="N64" i="18"/>
  <c r="N65" i="18"/>
  <c r="N66" i="18"/>
  <c r="N67" i="18"/>
  <c r="N68" i="18"/>
  <c r="N69" i="18"/>
  <c r="N70" i="18"/>
  <c r="N71" i="18"/>
  <c r="N72" i="18"/>
  <c r="N73" i="18"/>
  <c r="N74" i="18"/>
  <c r="N75" i="18"/>
  <c r="N76" i="18"/>
  <c r="N77" i="18"/>
  <c r="N78" i="18"/>
  <c r="N79" i="18"/>
  <c r="N80" i="18"/>
  <c r="N81" i="18"/>
  <c r="N82" i="18"/>
  <c r="N83" i="18"/>
  <c r="N84" i="18"/>
  <c r="N85" i="18"/>
  <c r="N86" i="18"/>
  <c r="N87" i="18"/>
  <c r="N88" i="18"/>
  <c r="N89" i="18"/>
  <c r="N90" i="18"/>
  <c r="N91" i="18"/>
  <c r="L12" i="18"/>
  <c r="L13" i="18"/>
  <c r="L15" i="18"/>
  <c r="L16" i="18"/>
  <c r="L17" i="18"/>
  <c r="L18" i="18"/>
  <c r="L19" i="18"/>
  <c r="L21" i="18"/>
  <c r="L22" i="18"/>
  <c r="L23" i="18"/>
  <c r="L24" i="18"/>
  <c r="L25" i="18"/>
  <c r="L26" i="18"/>
  <c r="L27" i="18"/>
  <c r="L28" i="18"/>
  <c r="L29" i="18"/>
  <c r="L30" i="18"/>
  <c r="L31" i="18"/>
  <c r="L32" i="18"/>
  <c r="L33" i="18"/>
  <c r="L34" i="18"/>
  <c r="L35" i="18"/>
  <c r="L36" i="18"/>
  <c r="L37" i="18"/>
  <c r="L38" i="18"/>
  <c r="L39" i="18"/>
  <c r="L40" i="18"/>
  <c r="L41" i="18"/>
  <c r="L42" i="18"/>
  <c r="L43" i="18"/>
  <c r="L44" i="18"/>
  <c r="L45" i="18"/>
  <c r="L46" i="18"/>
  <c r="L47" i="18"/>
  <c r="L48" i="18"/>
  <c r="L49" i="18"/>
  <c r="L50" i="18"/>
  <c r="L51" i="18"/>
  <c r="L52" i="18"/>
  <c r="L53" i="18"/>
  <c r="L54" i="18"/>
  <c r="L55" i="18"/>
  <c r="L56" i="18"/>
  <c r="L57" i="18"/>
  <c r="L58" i="18"/>
  <c r="L59" i="18"/>
  <c r="L60" i="18"/>
  <c r="L61" i="18"/>
  <c r="L62" i="18"/>
  <c r="L63" i="18"/>
  <c r="L64" i="18"/>
  <c r="L65" i="18"/>
  <c r="L66" i="18"/>
  <c r="L67" i="18"/>
  <c r="L68" i="18"/>
  <c r="L69" i="18"/>
  <c r="L70" i="18"/>
  <c r="L71" i="18"/>
  <c r="L72" i="18"/>
  <c r="L73" i="18"/>
  <c r="L74" i="18"/>
  <c r="L75" i="18"/>
  <c r="L76" i="18"/>
  <c r="L77" i="18"/>
  <c r="L78" i="18"/>
  <c r="L79" i="18"/>
  <c r="L80" i="18"/>
  <c r="L81" i="18"/>
  <c r="L82" i="18"/>
  <c r="L83" i="18"/>
  <c r="L84" i="18"/>
  <c r="L85" i="18"/>
  <c r="L86" i="18"/>
  <c r="L87" i="18"/>
  <c r="L88" i="18"/>
  <c r="L89" i="18"/>
  <c r="L90" i="18"/>
  <c r="L91" i="18"/>
  <c r="J12" i="18"/>
  <c r="J13" i="18"/>
  <c r="J14" i="18"/>
  <c r="L14" i="18" s="1"/>
  <c r="N14" i="18" s="1"/>
  <c r="J15" i="18"/>
  <c r="J16" i="18"/>
  <c r="J17" i="18"/>
  <c r="J18" i="18"/>
  <c r="J19" i="18"/>
  <c r="J20" i="18"/>
  <c r="L20" i="18" s="1"/>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11" i="18"/>
  <c r="L11" i="18" s="1"/>
  <c r="N11" i="18" s="1"/>
  <c r="N14" i="17"/>
  <c r="N15" i="17"/>
  <c r="N16" i="17"/>
  <c r="N17" i="17"/>
  <c r="N18" i="17"/>
  <c r="N19" i="17"/>
  <c r="N20" i="17"/>
  <c r="N21" i="17"/>
  <c r="N22" i="17"/>
  <c r="N23" i="17"/>
  <c r="N24" i="17"/>
  <c r="N25" i="17"/>
  <c r="N26" i="17"/>
  <c r="N27" i="17"/>
  <c r="N28" i="17"/>
  <c r="N29" i="17"/>
  <c r="N30" i="17"/>
  <c r="N31" i="17"/>
  <c r="N32" i="17"/>
  <c r="N33" i="17"/>
  <c r="N34" i="17"/>
  <c r="N35" i="17"/>
  <c r="N36" i="17"/>
  <c r="N37" i="17"/>
  <c r="N38" i="17"/>
  <c r="N39" i="17"/>
  <c r="N40" i="17"/>
  <c r="N41" i="17"/>
  <c r="N42" i="17"/>
  <c r="N43" i="17"/>
  <c r="N44" i="17"/>
  <c r="N45" i="17"/>
  <c r="N46" i="17"/>
  <c r="N48" i="17"/>
  <c r="N49" i="17"/>
  <c r="N50" i="17"/>
  <c r="N51" i="17"/>
  <c r="N52" i="17"/>
  <c r="N53" i="17"/>
  <c r="N54" i="17"/>
  <c r="N55" i="17"/>
  <c r="N56" i="17"/>
  <c r="N57" i="17"/>
  <c r="N58" i="17"/>
  <c r="N59" i="17"/>
  <c r="N60" i="17"/>
  <c r="N61" i="17"/>
  <c r="N62" i="17"/>
  <c r="N63" i="17"/>
  <c r="N64" i="17"/>
  <c r="N65" i="17"/>
  <c r="N66" i="17"/>
  <c r="N67" i="17"/>
  <c r="N68" i="17"/>
  <c r="N69" i="17"/>
  <c r="N70" i="17"/>
  <c r="N71" i="17"/>
  <c r="N72" i="17"/>
  <c r="N73" i="17"/>
  <c r="N74" i="17"/>
  <c r="N75" i="17"/>
  <c r="N76" i="17"/>
  <c r="N77" i="17"/>
  <c r="N78" i="17"/>
  <c r="N79" i="17"/>
  <c r="N80" i="17"/>
  <c r="N81" i="17"/>
  <c r="N82" i="17"/>
  <c r="N83" i="17"/>
  <c r="N84" i="17"/>
  <c r="N85" i="17"/>
  <c r="N86" i="17"/>
  <c r="N87" i="17"/>
  <c r="N88" i="17"/>
  <c r="N89" i="17"/>
  <c r="N90" i="17"/>
  <c r="N91" i="17"/>
  <c r="N92" i="17"/>
  <c r="N93" i="17"/>
  <c r="N94" i="17"/>
  <c r="N95" i="17"/>
  <c r="N96" i="17"/>
  <c r="N97" i="17"/>
  <c r="N98" i="17"/>
  <c r="N99" i="17"/>
  <c r="N11" i="17"/>
  <c r="L15" i="17"/>
  <c r="L16" i="17"/>
  <c r="L17" i="17"/>
  <c r="L18" i="17"/>
  <c r="L19" i="17"/>
  <c r="L20" i="17"/>
  <c r="L21" i="17"/>
  <c r="L22" i="17"/>
  <c r="L23" i="17"/>
  <c r="L24" i="17"/>
  <c r="L25" i="17"/>
  <c r="L26" i="17"/>
  <c r="L27" i="17"/>
  <c r="L28" i="17"/>
  <c r="L29" i="17"/>
  <c r="L30" i="17"/>
  <c r="L31" i="17"/>
  <c r="L32" i="17"/>
  <c r="L33" i="17"/>
  <c r="L34" i="17"/>
  <c r="L35" i="17"/>
  <c r="L36" i="17"/>
  <c r="L37" i="17"/>
  <c r="L38" i="17"/>
  <c r="L39" i="17"/>
  <c r="L40" i="17"/>
  <c r="L41" i="17"/>
  <c r="L42" i="17"/>
  <c r="L43" i="17"/>
  <c r="L44" i="17"/>
  <c r="L45" i="17"/>
  <c r="L46" i="17"/>
  <c r="L48" i="17"/>
  <c r="L49" i="17"/>
  <c r="L50" i="17"/>
  <c r="L51" i="17"/>
  <c r="L52" i="17"/>
  <c r="L53" i="17"/>
  <c r="L54" i="17"/>
  <c r="L55" i="17"/>
  <c r="L56" i="17"/>
  <c r="L57" i="17"/>
  <c r="L58" i="17"/>
  <c r="L59" i="17"/>
  <c r="L60" i="17"/>
  <c r="L61" i="17"/>
  <c r="L62" i="17"/>
  <c r="L63" i="17"/>
  <c r="L64" i="17"/>
  <c r="L65" i="17"/>
  <c r="L66" i="17"/>
  <c r="L67" i="17"/>
  <c r="L68" i="17"/>
  <c r="L69" i="17"/>
  <c r="L70" i="17"/>
  <c r="L71" i="17"/>
  <c r="L72" i="17"/>
  <c r="L73" i="17"/>
  <c r="L74" i="17"/>
  <c r="L75" i="17"/>
  <c r="L76" i="17"/>
  <c r="L77" i="17"/>
  <c r="L78" i="17"/>
  <c r="L79" i="17"/>
  <c r="L80" i="17"/>
  <c r="L81" i="17"/>
  <c r="L82" i="17"/>
  <c r="L83" i="17"/>
  <c r="L84" i="17"/>
  <c r="L85" i="17"/>
  <c r="L86" i="17"/>
  <c r="L87" i="17"/>
  <c r="L88" i="17"/>
  <c r="L89" i="17"/>
  <c r="L90" i="17"/>
  <c r="L91" i="17"/>
  <c r="L92" i="17"/>
  <c r="L93" i="17"/>
  <c r="L94" i="17"/>
  <c r="L95" i="17"/>
  <c r="L96" i="17"/>
  <c r="L97" i="17"/>
  <c r="L98" i="17"/>
  <c r="L99" i="17"/>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J44" i="17"/>
  <c r="J45" i="17"/>
  <c r="J46" i="17"/>
  <c r="J47" i="17"/>
  <c r="J48" i="17"/>
  <c r="J49" i="17"/>
  <c r="J50" i="17"/>
  <c r="J51" i="17"/>
  <c r="J52" i="17"/>
  <c r="J53" i="17"/>
  <c r="J54" i="17"/>
  <c r="J55" i="17"/>
  <c r="J56" i="17"/>
  <c r="J57" i="17"/>
  <c r="J58" i="17"/>
  <c r="J59" i="17"/>
  <c r="J60" i="17"/>
  <c r="J61" i="17"/>
  <c r="J62" i="17"/>
  <c r="J63" i="17"/>
  <c r="J64" i="17"/>
  <c r="J65" i="17"/>
  <c r="J66" i="17"/>
  <c r="J67" i="17"/>
  <c r="J68" i="17"/>
  <c r="J69" i="17"/>
  <c r="J70" i="17"/>
  <c r="J71" i="17"/>
  <c r="J72" i="17"/>
  <c r="J73" i="17"/>
  <c r="J74" i="17"/>
  <c r="J75" i="17"/>
  <c r="J76" i="17"/>
  <c r="J77" i="17"/>
  <c r="J78" i="17"/>
  <c r="J79" i="17"/>
  <c r="J80" i="17"/>
  <c r="J81" i="17"/>
  <c r="J82" i="17"/>
  <c r="J83" i="17"/>
  <c r="J84" i="17"/>
  <c r="J85" i="17"/>
  <c r="J86" i="17"/>
  <c r="J87" i="17"/>
  <c r="J88" i="17"/>
  <c r="J89" i="17"/>
  <c r="J90" i="17"/>
  <c r="J91" i="17"/>
  <c r="J92" i="17"/>
  <c r="J93" i="17"/>
  <c r="J94" i="17"/>
  <c r="J95" i="17"/>
  <c r="J96" i="17"/>
  <c r="J97" i="17"/>
  <c r="J98" i="17"/>
  <c r="J99" i="17"/>
  <c r="BA43" i="17" l="1"/>
  <c r="BA35" i="17"/>
  <c r="BA27" i="17"/>
  <c r="BA19" i="17"/>
  <c r="BA95" i="17"/>
  <c r="BA87" i="17"/>
  <c r="BA79" i="17"/>
  <c r="BA71" i="17"/>
  <c r="BA63" i="17"/>
  <c r="BA55" i="17"/>
  <c r="BA46" i="17"/>
  <c r="BA38" i="17"/>
  <c r="BA30" i="17"/>
  <c r="BA22" i="17"/>
  <c r="BA93" i="17"/>
  <c r="BA61" i="17"/>
  <c r="BA53" i="17"/>
  <c r="BA85" i="17"/>
  <c r="BA77" i="17"/>
  <c r="BA69" i="17"/>
  <c r="BA44" i="17"/>
  <c r="BA36" i="17"/>
  <c r="BA28" i="17"/>
  <c r="BA20" i="17"/>
  <c r="BA96" i="17"/>
  <c r="BA88" i="17"/>
  <c r="BA80" i="17"/>
  <c r="BA72" i="17"/>
  <c r="BA64" i="17"/>
  <c r="BA56" i="17"/>
  <c r="BA48" i="17"/>
  <c r="BA40" i="17"/>
  <c r="BA32" i="17"/>
  <c r="BA24" i="17"/>
  <c r="BA16" i="17"/>
  <c r="BA92" i="17"/>
  <c r="BA84" i="17"/>
  <c r="BA76" i="17"/>
  <c r="BA68" i="17"/>
  <c r="BA60" i="17"/>
  <c r="BA52" i="17"/>
  <c r="BA45" i="17"/>
  <c r="BA37" i="17"/>
  <c r="BA29" i="17"/>
  <c r="BA21" i="17"/>
  <c r="BA99" i="17"/>
  <c r="BA83" i="17"/>
  <c r="BA75" i="17"/>
  <c r="BA59" i="17"/>
  <c r="BA51" i="17"/>
  <c r="BA98" i="17"/>
  <c r="BA90" i="17"/>
  <c r="BA82" i="17"/>
  <c r="BA74" i="17"/>
  <c r="BA66" i="17"/>
  <c r="BA58" i="17"/>
  <c r="BA50" i="17"/>
  <c r="BA42" i="17"/>
  <c r="BA34" i="17"/>
  <c r="BA26" i="17"/>
  <c r="BA18" i="17"/>
  <c r="BA97" i="17"/>
  <c r="BA89" i="17"/>
  <c r="BA81" i="17"/>
  <c r="BA73" i="17"/>
  <c r="BA65" i="17"/>
  <c r="BA57" i="17"/>
  <c r="BA49" i="17"/>
  <c r="BA41" i="17"/>
  <c r="BA33" i="17"/>
  <c r="BA25" i="17"/>
  <c r="BA17" i="17"/>
  <c r="L47" i="17"/>
  <c r="N47" i="17" s="1"/>
  <c r="BA39" i="17"/>
  <c r="BA31" i="17"/>
  <c r="BA23" i="17"/>
  <c r="BA15" i="17"/>
  <c r="BA94" i="17"/>
  <c r="BA86" i="17"/>
  <c r="BA78" i="17"/>
  <c r="BA70" i="17"/>
  <c r="BA62" i="17"/>
  <c r="BA54" i="17"/>
  <c r="L14" i="17"/>
  <c r="BA14" i="17" s="1"/>
  <c r="L13" i="17"/>
  <c r="N13" i="17" s="1"/>
  <c r="L12" i="17"/>
  <c r="N12" i="17" s="1"/>
  <c r="BA91" i="17"/>
  <c r="BA67" i="17"/>
  <c r="L11" i="17"/>
  <c r="BA11" i="17" s="1"/>
  <c r="L93" i="18"/>
  <c r="L100" i="18"/>
  <c r="J92" i="18"/>
  <c r="L92" i="18" s="1"/>
  <c r="J93" i="18"/>
  <c r="J94" i="18"/>
  <c r="L94" i="18" s="1"/>
  <c r="J95" i="18"/>
  <c r="L95" i="18" s="1"/>
  <c r="J96" i="18"/>
  <c r="L96" i="18" s="1"/>
  <c r="N96" i="18" s="1"/>
  <c r="J97" i="18"/>
  <c r="L97" i="18" s="1"/>
  <c r="J98" i="18"/>
  <c r="L98" i="18" s="1"/>
  <c r="J99" i="18"/>
  <c r="L99" i="18" s="1"/>
  <c r="N99" i="18" s="1"/>
  <c r="J100" i="18"/>
  <c r="N92" i="18"/>
  <c r="N93" i="18"/>
  <c r="N94" i="18"/>
  <c r="N95" i="18"/>
  <c r="N97" i="18"/>
  <c r="N98" i="18"/>
  <c r="N100" i="18"/>
  <c r="AG92" i="18"/>
  <c r="AG93" i="18"/>
  <c r="AG94" i="18"/>
  <c r="AG95" i="18"/>
  <c r="AG96" i="18"/>
  <c r="AG97" i="18"/>
  <c r="AG98" i="18"/>
  <c r="AG99" i="18"/>
  <c r="AG100" i="18"/>
  <c r="J10" i="17"/>
  <c r="AT10" i="17"/>
  <c r="AU10" i="17" s="1"/>
  <c r="AH95" i="18" l="1"/>
  <c r="AN95" i="18"/>
  <c r="AH93" i="18"/>
  <c r="AN93" i="18"/>
  <c r="AH92" i="18"/>
  <c r="AN92" i="18" s="1"/>
  <c r="AH99" i="18"/>
  <c r="AN99" i="18" s="1"/>
  <c r="AH94" i="18"/>
  <c r="AN94" i="18" s="1"/>
  <c r="AH100" i="18"/>
  <c r="AN100" i="18"/>
  <c r="AH98" i="18"/>
  <c r="AN98" i="18"/>
  <c r="AH96" i="18"/>
  <c r="AN96" i="18" s="1"/>
  <c r="AH97" i="18"/>
  <c r="AN97" i="18"/>
  <c r="BA13" i="17"/>
  <c r="BA12" i="17"/>
  <c r="BA47" i="17"/>
  <c r="L10" i="17"/>
  <c r="N10" i="17" s="1"/>
  <c r="AO100" i="18" l="1"/>
  <c r="AO58" i="18"/>
  <c r="AO66" i="18"/>
  <c r="AO40" i="18"/>
  <c r="AO36" i="18"/>
  <c r="AO18" i="18"/>
  <c r="AO67" i="18"/>
  <c r="AO90" i="18"/>
  <c r="AO20" i="18"/>
  <c r="AO37" i="18"/>
  <c r="AO65" i="18"/>
  <c r="AO35" i="18"/>
  <c r="AO50" i="18"/>
  <c r="AO71" i="18"/>
  <c r="AO83" i="18"/>
  <c r="AO94" i="18"/>
  <c r="AO22" i="18"/>
  <c r="AO82" i="18"/>
  <c r="AO60" i="18"/>
  <c r="AO29" i="18"/>
  <c r="AO16" i="18"/>
  <c r="AO42" i="18"/>
  <c r="AO59" i="18"/>
  <c r="AO99" i="18"/>
  <c r="AO38" i="18"/>
  <c r="AO88" i="18"/>
  <c r="AO68" i="18"/>
  <c r="AO33" i="18"/>
  <c r="AO87" i="18"/>
  <c r="AO21" i="18"/>
  <c r="AO92" i="18"/>
  <c r="AO80" i="18"/>
  <c r="AO51" i="18"/>
  <c r="AO52" i="18"/>
  <c r="AO86" i="18"/>
  <c r="AO44" i="18"/>
  <c r="AO57" i="18"/>
  <c r="AO53" i="18"/>
  <c r="AO48" i="18"/>
  <c r="AO97" i="18"/>
  <c r="AO75" i="18"/>
  <c r="AO84" i="18"/>
  <c r="AO72" i="18"/>
  <c r="AO54" i="18"/>
  <c r="AO77" i="18"/>
  <c r="AO45" i="18"/>
  <c r="AO32" i="18"/>
  <c r="AO91" i="18"/>
  <c r="AO28" i="18"/>
  <c r="AO74" i="18"/>
  <c r="AO64" i="18"/>
  <c r="AO14" i="18"/>
  <c r="AO69" i="18"/>
  <c r="AO31" i="18"/>
  <c r="AO46" i="18"/>
  <c r="AO24" i="18"/>
  <c r="AO96" i="18"/>
  <c r="AO93" i="18"/>
  <c r="AO23" i="18"/>
  <c r="AO27" i="18"/>
  <c r="AO25" i="18"/>
  <c r="AO79" i="18"/>
  <c r="AO76" i="18"/>
  <c r="AO15" i="18"/>
  <c r="AO30" i="18"/>
  <c r="AO49" i="18"/>
  <c r="AO19" i="18"/>
  <c r="AO34" i="18"/>
  <c r="AO81" i="18"/>
  <c r="AO62" i="18"/>
  <c r="AO85" i="18"/>
  <c r="AO70" i="18"/>
  <c r="AO63" i="18"/>
  <c r="AO89" i="18"/>
  <c r="AO17" i="18"/>
  <c r="AO56" i="18"/>
  <c r="AO41" i="18"/>
  <c r="AO95" i="18"/>
  <c r="AO26" i="18"/>
  <c r="AO78" i="18"/>
  <c r="AO98" i="18"/>
  <c r="AO61" i="18"/>
  <c r="AO39" i="18"/>
  <c r="AO55" i="18"/>
  <c r="AO73" i="18"/>
  <c r="AO43" i="18"/>
  <c r="AO11" i="18"/>
  <c r="AO47" i="18"/>
  <c r="AO12" i="18"/>
  <c r="AO13" i="18"/>
  <c r="BA10" i="17"/>
  <c r="J10" i="18"/>
  <c r="BB80" i="17" l="1"/>
  <c r="BB79" i="17"/>
  <c r="BB38" i="17"/>
  <c r="BB61" i="17"/>
  <c r="BB68" i="17"/>
  <c r="BB56" i="17"/>
  <c r="BB16" i="17"/>
  <c r="BB71" i="17"/>
  <c r="BB30" i="17"/>
  <c r="BB53" i="17"/>
  <c r="BB60" i="17"/>
  <c r="BB85" i="17"/>
  <c r="BB52" i="17"/>
  <c r="BB76" i="17"/>
  <c r="BB84" i="17"/>
  <c r="BB63" i="17"/>
  <c r="BB22" i="17"/>
  <c r="BB43" i="17"/>
  <c r="BB55" i="17"/>
  <c r="BB64" i="17"/>
  <c r="BB44" i="17"/>
  <c r="BB35" i="17"/>
  <c r="BB24" i="17"/>
  <c r="BB93" i="17"/>
  <c r="BB28" i="17"/>
  <c r="BB27" i="17"/>
  <c r="BB72" i="17"/>
  <c r="BB48" i="17"/>
  <c r="BB36" i="17"/>
  <c r="BB19" i="17"/>
  <c r="BB96" i="17"/>
  <c r="BB32" i="17"/>
  <c r="BB95" i="17"/>
  <c r="BB77" i="17"/>
  <c r="BB40" i="17"/>
  <c r="BB20" i="17"/>
  <c r="BB87" i="17"/>
  <c r="BB46" i="17"/>
  <c r="BB69" i="17"/>
  <c r="BB92" i="17"/>
  <c r="BB88" i="17"/>
  <c r="BB13" i="17"/>
  <c r="BB89" i="17"/>
  <c r="BB41" i="17"/>
  <c r="BB67" i="17"/>
  <c r="BB39" i="17"/>
  <c r="BB86" i="17"/>
  <c r="BB66" i="17"/>
  <c r="BB18" i="17"/>
  <c r="BB54" i="17"/>
  <c r="BB34" i="17"/>
  <c r="BB65" i="17"/>
  <c r="BB83" i="17"/>
  <c r="BB82" i="17"/>
  <c r="BB31" i="17"/>
  <c r="BB45" i="17"/>
  <c r="BB42" i="17"/>
  <c r="BB14" i="17"/>
  <c r="BB57" i="17"/>
  <c r="BB75" i="17"/>
  <c r="BB33" i="17"/>
  <c r="BB98" i="17"/>
  <c r="BB50" i="17"/>
  <c r="BB23" i="17"/>
  <c r="BB91" i="17"/>
  <c r="BB59" i="17"/>
  <c r="BB17" i="17"/>
  <c r="BB81" i="17"/>
  <c r="BB11" i="17"/>
  <c r="BB29" i="17"/>
  <c r="BB49" i="17"/>
  <c r="BB62" i="17"/>
  <c r="BB51" i="17"/>
  <c r="BB58" i="17"/>
  <c r="BB15" i="17"/>
  <c r="BB26" i="17"/>
  <c r="BB78" i="17"/>
  <c r="BB74" i="17"/>
  <c r="BB90" i="17"/>
  <c r="BB73" i="17"/>
  <c r="BB25" i="17"/>
  <c r="BB99" i="17"/>
  <c r="BB70" i="17"/>
  <c r="BB94" i="17"/>
  <c r="BB21" i="17"/>
  <c r="BB97" i="17"/>
  <c r="BB37" i="17"/>
  <c r="BB47" i="17"/>
  <c r="BB12" i="17"/>
  <c r="L10" i="18"/>
  <c r="N10" i="18" s="1"/>
  <c r="BB10" i="17"/>
  <c r="AO10" i="18" l="1"/>
</calcChain>
</file>

<file path=xl/sharedStrings.xml><?xml version="1.0" encoding="utf-8"?>
<sst xmlns="http://schemas.openxmlformats.org/spreadsheetml/2006/main" count="7498" uniqueCount="1575">
  <si>
    <t>Implementing Partner</t>
  </si>
  <si>
    <t>Status</t>
  </si>
  <si>
    <t>Organization type</t>
  </si>
  <si>
    <t>Materials Delivered</t>
  </si>
  <si>
    <t>Lead Organization</t>
  </si>
  <si>
    <t>SOURCE</t>
  </si>
  <si>
    <t>Mozambique</t>
  </si>
  <si>
    <t>MZ</t>
  </si>
  <si>
    <t>Ancuabe</t>
  </si>
  <si>
    <t>Posto</t>
  </si>
  <si>
    <t>WFP, INE 2007  (edited by UN OCHA ROSEA)</t>
  </si>
  <si>
    <t>Chiure</t>
  </si>
  <si>
    <t>Metoro</t>
  </si>
  <si>
    <t>Mesa</t>
  </si>
  <si>
    <t>Mecufi</t>
  </si>
  <si>
    <t>Murrebue</t>
  </si>
  <si>
    <t>Balama</t>
  </si>
  <si>
    <t>Impiri</t>
  </si>
  <si>
    <t>Kuekue</t>
  </si>
  <si>
    <t>Mavala</t>
  </si>
  <si>
    <t>Chiure Velho</t>
  </si>
  <si>
    <t>Katapua</t>
  </si>
  <si>
    <t>Mazeze</t>
  </si>
  <si>
    <t>Namogelia</t>
  </si>
  <si>
    <t>Ocua</t>
  </si>
  <si>
    <t>Macomia</t>
  </si>
  <si>
    <t>Chai</t>
  </si>
  <si>
    <t>Mucojo</t>
  </si>
  <si>
    <t>Ibo</t>
  </si>
  <si>
    <t>Quirimba</t>
  </si>
  <si>
    <t>Quissanga</t>
  </si>
  <si>
    <t>Quiterajo</t>
  </si>
  <si>
    <t>Meluco</t>
  </si>
  <si>
    <t>Muaguide</t>
  </si>
  <si>
    <t>Diaca</t>
  </si>
  <si>
    <t>Mbau</t>
  </si>
  <si>
    <t>Montepuez</t>
  </si>
  <si>
    <t>Mirate</t>
  </si>
  <si>
    <t>Mapupulo</t>
  </si>
  <si>
    <t>Nairoto</t>
  </si>
  <si>
    <t>Namanhumbir</t>
  </si>
  <si>
    <t>Mueda</t>
  </si>
  <si>
    <t>Chapa</t>
  </si>
  <si>
    <t>Imbuo</t>
  </si>
  <si>
    <t>Negomano</t>
  </si>
  <si>
    <t>Muidumbe</t>
  </si>
  <si>
    <t>Chitunda</t>
  </si>
  <si>
    <t>Miteda</t>
  </si>
  <si>
    <t>Namuno</t>
  </si>
  <si>
    <t>Hucula</t>
  </si>
  <si>
    <t>Papai</t>
  </si>
  <si>
    <t>Machoca</t>
  </si>
  <si>
    <t>Nangade</t>
  </si>
  <si>
    <t>Palma</t>
  </si>
  <si>
    <t>Olumbi</t>
  </si>
  <si>
    <t>Pundanhar</t>
  </si>
  <si>
    <t>Quionga</t>
  </si>
  <si>
    <t>Pemba</t>
  </si>
  <si>
    <t>Metuge</t>
  </si>
  <si>
    <t>Mieze</t>
  </si>
  <si>
    <t>Bilibiza</t>
  </si>
  <si>
    <t>Gaza</t>
  </si>
  <si>
    <t>Bilene</t>
  </si>
  <si>
    <t>Macia</t>
  </si>
  <si>
    <t>Chissano</t>
  </si>
  <si>
    <t>Makluane</t>
  </si>
  <si>
    <t>Mazivila</t>
  </si>
  <si>
    <t>Messano</t>
  </si>
  <si>
    <t>Praia De Bilene</t>
  </si>
  <si>
    <t>Guija</t>
  </si>
  <si>
    <t>Chokwe</t>
  </si>
  <si>
    <t>Lionde</t>
  </si>
  <si>
    <t>Macarretane</t>
  </si>
  <si>
    <t>Xilembene</t>
  </si>
  <si>
    <t>Chibuto</t>
  </si>
  <si>
    <t>Alto Changane</t>
  </si>
  <si>
    <t>Chaimite</t>
  </si>
  <si>
    <t>Changanine</t>
  </si>
  <si>
    <t>Godide</t>
  </si>
  <si>
    <t>Malehice</t>
  </si>
  <si>
    <t>Chicualacuala</t>
  </si>
  <si>
    <t>Vila Eduardo Mondlane</t>
  </si>
  <si>
    <t>Mapai</t>
  </si>
  <si>
    <t>Pafuri</t>
  </si>
  <si>
    <t>Chigubo</t>
  </si>
  <si>
    <t>Dindiza</t>
  </si>
  <si>
    <t>Chivongoene</t>
  </si>
  <si>
    <t>Mubangoene</t>
  </si>
  <si>
    <t>Nalazi</t>
  </si>
  <si>
    <t>Mabalane</t>
  </si>
  <si>
    <t>Combomune</t>
  </si>
  <si>
    <t>Ntlavene</t>
  </si>
  <si>
    <t>Chibonzane</t>
  </si>
  <si>
    <t>Chidenguele</t>
  </si>
  <si>
    <t>Macuacua</t>
  </si>
  <si>
    <t>Xhalala</t>
  </si>
  <si>
    <t>Mandlakaze</t>
  </si>
  <si>
    <t>Nguzene</t>
  </si>
  <si>
    <t>Massangena</t>
  </si>
  <si>
    <t>Mavue</t>
  </si>
  <si>
    <t>Massingir</t>
  </si>
  <si>
    <t>Mavodze</t>
  </si>
  <si>
    <t>Zulo</t>
  </si>
  <si>
    <t>Chicumbane</t>
  </si>
  <si>
    <t>Chongoene</t>
  </si>
  <si>
    <t>Zongoene</t>
  </si>
  <si>
    <t>Inhambane</t>
  </si>
  <si>
    <t>Funhalouro</t>
  </si>
  <si>
    <t>Tome</t>
  </si>
  <si>
    <t>Govuro</t>
  </si>
  <si>
    <t>Nova Mambone</t>
  </si>
  <si>
    <t>Homoine</t>
  </si>
  <si>
    <t>Maxixe</t>
  </si>
  <si>
    <t>Pembe</t>
  </si>
  <si>
    <t>Inharrime</t>
  </si>
  <si>
    <t>Mocumbi</t>
  </si>
  <si>
    <t>Inhassoro</t>
  </si>
  <si>
    <t>Bazaruto</t>
  </si>
  <si>
    <t>Jangamo</t>
  </si>
  <si>
    <t>Cumbana</t>
  </si>
  <si>
    <t>Mabote</t>
  </si>
  <si>
    <t>Zimane</t>
  </si>
  <si>
    <t>Zinave</t>
  </si>
  <si>
    <t>Massinga</t>
  </si>
  <si>
    <t>Chicomo</t>
  </si>
  <si>
    <t>Morrumbene</t>
  </si>
  <si>
    <t>Mucoduene</t>
  </si>
  <si>
    <t>Panda</t>
  </si>
  <si>
    <t>Mawayela</t>
  </si>
  <si>
    <t>Urrene</t>
  </si>
  <si>
    <t>Vilankulo</t>
  </si>
  <si>
    <t>Mapinhane</t>
  </si>
  <si>
    <t>Zavala</t>
  </si>
  <si>
    <t>Quissico</t>
  </si>
  <si>
    <t>Zandamela</t>
  </si>
  <si>
    <t>Manica</t>
  </si>
  <si>
    <t>Barue</t>
  </si>
  <si>
    <t>Catandica</t>
  </si>
  <si>
    <t>Choa</t>
  </si>
  <si>
    <t>Nhampassa</t>
  </si>
  <si>
    <t>Gondola</t>
  </si>
  <si>
    <t>Amatongas</t>
  </si>
  <si>
    <t>Cafumpe</t>
  </si>
  <si>
    <t>Inchope</t>
  </si>
  <si>
    <t>Macate</t>
  </si>
  <si>
    <t>Zembe</t>
  </si>
  <si>
    <t>Matsinho</t>
  </si>
  <si>
    <t>Guro</t>
  </si>
  <si>
    <t>Mandie</t>
  </si>
  <si>
    <t>Mungari</t>
  </si>
  <si>
    <t>Nhamassonge</t>
  </si>
  <si>
    <t>Machaze</t>
  </si>
  <si>
    <t>Chitobe</t>
  </si>
  <si>
    <t>Macossa</t>
  </si>
  <si>
    <t>Nguawala</t>
  </si>
  <si>
    <t>Nhamagua</t>
  </si>
  <si>
    <t>Machipanda</t>
  </si>
  <si>
    <t>Mavonde</t>
  </si>
  <si>
    <t>Messica</t>
  </si>
  <si>
    <t>Mossurize</t>
  </si>
  <si>
    <t>Chiurairue</t>
  </si>
  <si>
    <t>Dacata</t>
  </si>
  <si>
    <t>Espungabera</t>
  </si>
  <si>
    <t>Sussundenga</t>
  </si>
  <si>
    <t>Dombe</t>
  </si>
  <si>
    <t>Muoha</t>
  </si>
  <si>
    <t>Rotanda</t>
  </si>
  <si>
    <t>Tambara</t>
  </si>
  <si>
    <t>Bazua</t>
  </si>
  <si>
    <t>Nhacafula</t>
  </si>
  <si>
    <t>Nhacolo</t>
  </si>
  <si>
    <t>Maputo</t>
  </si>
  <si>
    <t>Boane</t>
  </si>
  <si>
    <t>Matola Rio</t>
  </si>
  <si>
    <t>Nampula</t>
  </si>
  <si>
    <t>Moma</t>
  </si>
  <si>
    <t>Larde</t>
  </si>
  <si>
    <t>Mucuali</t>
  </si>
  <si>
    <t>Monapo</t>
  </si>
  <si>
    <t>Itoculo</t>
  </si>
  <si>
    <t>Netia</t>
  </si>
  <si>
    <t>Mogincual</t>
  </si>
  <si>
    <t>Quinga</t>
  </si>
  <si>
    <t>Namige</t>
  </si>
  <si>
    <t>Quixaxe</t>
  </si>
  <si>
    <t>Lumbo</t>
  </si>
  <si>
    <t>Mossuril</t>
  </si>
  <si>
    <t>Lunga</t>
  </si>
  <si>
    <t>Magude</t>
  </si>
  <si>
    <t>Mapulanguene</t>
  </si>
  <si>
    <t>Motaze</t>
  </si>
  <si>
    <t>Panjane</t>
  </si>
  <si>
    <t>Palmeira</t>
  </si>
  <si>
    <t>Calanga</t>
  </si>
  <si>
    <t>Ilha Josina Machel</t>
  </si>
  <si>
    <t>Maluana</t>
  </si>
  <si>
    <t>Xinavane</t>
  </si>
  <si>
    <t>Marracuene</t>
  </si>
  <si>
    <t>Machubo</t>
  </si>
  <si>
    <t>Matutuine</t>
  </si>
  <si>
    <t>Mugazine</t>
  </si>
  <si>
    <t>Catuane</t>
  </si>
  <si>
    <t>Ndelane</t>
  </si>
  <si>
    <t>Bela Vista</t>
  </si>
  <si>
    <t>Zitundo</t>
  </si>
  <si>
    <t>Moamba</t>
  </si>
  <si>
    <t>Pessene</t>
  </si>
  <si>
    <t>Ressano Garcia</t>
  </si>
  <si>
    <t>Sabie</t>
  </si>
  <si>
    <t>Namaacha</t>
  </si>
  <si>
    <t>Changalane</t>
  </si>
  <si>
    <t>Angoche</t>
  </si>
  <si>
    <t>Aube</t>
  </si>
  <si>
    <t>Boila</t>
  </si>
  <si>
    <t>Namaponda</t>
  </si>
  <si>
    <t>Nacaroa</t>
  </si>
  <si>
    <t>Intete</t>
  </si>
  <si>
    <t>Saua-Saua</t>
  </si>
  <si>
    <t>Murrupula</t>
  </si>
  <si>
    <t>Nihessiue</t>
  </si>
  <si>
    <t>Nacala</t>
  </si>
  <si>
    <t>Nacala-A-Velha</t>
  </si>
  <si>
    <t>Covo</t>
  </si>
  <si>
    <t>Erati</t>
  </si>
  <si>
    <t>Alua</t>
  </si>
  <si>
    <t>Namapa</t>
  </si>
  <si>
    <t>Namiroa</t>
  </si>
  <si>
    <t>Anchilo</t>
  </si>
  <si>
    <t>Mutivasse</t>
  </si>
  <si>
    <t>Namaita</t>
  </si>
  <si>
    <t>Rapale</t>
  </si>
  <si>
    <t>Lalaua</t>
  </si>
  <si>
    <t>Meti</t>
  </si>
  <si>
    <t>Malema</t>
  </si>
  <si>
    <t>Chihulo</t>
  </si>
  <si>
    <t>Mutuali</t>
  </si>
  <si>
    <t>Meconta</t>
  </si>
  <si>
    <t>7 De Abril</t>
  </si>
  <si>
    <t>Corrane</t>
  </si>
  <si>
    <t>Namialo</t>
  </si>
  <si>
    <t>Mecuburi</t>
  </si>
  <si>
    <t>Milhana</t>
  </si>
  <si>
    <t>Muite</t>
  </si>
  <si>
    <t>Namina</t>
  </si>
  <si>
    <t>Memba</t>
  </si>
  <si>
    <t>Chipene</t>
  </si>
  <si>
    <t>Mazula</t>
  </si>
  <si>
    <t>Mogovolas</t>
  </si>
  <si>
    <t>Iuluti</t>
  </si>
  <si>
    <t>Muatua</t>
  </si>
  <si>
    <t>Nametil</t>
  </si>
  <si>
    <t>Nanhupo Rio</t>
  </si>
  <si>
    <t>Chalaua</t>
  </si>
  <si>
    <t>Matibane</t>
  </si>
  <si>
    <t>Muecate</t>
  </si>
  <si>
    <t>Imala</t>
  </si>
  <si>
    <t>Muculoene</t>
  </si>
  <si>
    <t>Chinga</t>
  </si>
  <si>
    <t>Ribaue</t>
  </si>
  <si>
    <t>Iapala</t>
  </si>
  <si>
    <t>Cunle</t>
  </si>
  <si>
    <t>Niassa</t>
  </si>
  <si>
    <t>Cuamba</t>
  </si>
  <si>
    <t>Etarara</t>
  </si>
  <si>
    <t>Lago</t>
  </si>
  <si>
    <t>Ilha Risunodo</t>
  </si>
  <si>
    <t>Ilha Licom</t>
  </si>
  <si>
    <t>Lago Niassa</t>
  </si>
  <si>
    <t>Cobue</t>
  </si>
  <si>
    <t>Maniamba</t>
  </si>
  <si>
    <t>Metangula</t>
  </si>
  <si>
    <t>Chimbonila</t>
  </si>
  <si>
    <t>Lione</t>
  </si>
  <si>
    <t>Meponda</t>
  </si>
  <si>
    <t>Maua</t>
  </si>
  <si>
    <t>Maiaca</t>
  </si>
  <si>
    <t>Majune</t>
  </si>
  <si>
    <t>Malanga</t>
  </si>
  <si>
    <t>Muaquia</t>
  </si>
  <si>
    <t>Nairrubi</t>
  </si>
  <si>
    <t>Mandimba</t>
  </si>
  <si>
    <t>Mitande</t>
  </si>
  <si>
    <t>Marrupa</t>
  </si>
  <si>
    <t>Marangira</t>
  </si>
  <si>
    <t>Nungo</t>
  </si>
  <si>
    <t>Mavago</t>
  </si>
  <si>
    <t>Mecula</t>
  </si>
  <si>
    <t>Matondovela</t>
  </si>
  <si>
    <t>Mecanhelas</t>
  </si>
  <si>
    <t>Chiuta</t>
  </si>
  <si>
    <t>Insaca</t>
  </si>
  <si>
    <t>Metarica</t>
  </si>
  <si>
    <t>Nacumua</t>
  </si>
  <si>
    <t>Muembe</t>
  </si>
  <si>
    <t>Chiconono</t>
  </si>
  <si>
    <t>Ngauma</t>
  </si>
  <si>
    <t>Itepela</t>
  </si>
  <si>
    <t>Massangulo</t>
  </si>
  <si>
    <t>Nipepe</t>
  </si>
  <si>
    <t>Muipite</t>
  </si>
  <si>
    <t>Sanga</t>
  </si>
  <si>
    <t>Lussimbesse</t>
  </si>
  <si>
    <t>Macaloge</t>
  </si>
  <si>
    <t>Matchedje</t>
  </si>
  <si>
    <t>Unango</t>
  </si>
  <si>
    <t>Sofala</t>
  </si>
  <si>
    <t>Buzi</t>
  </si>
  <si>
    <t>Estaquinha</t>
  </si>
  <si>
    <t>Caia</t>
  </si>
  <si>
    <t>Sena</t>
  </si>
  <si>
    <t>Chemba</t>
  </si>
  <si>
    <t>Chiramba</t>
  </si>
  <si>
    <t>Mulima</t>
  </si>
  <si>
    <t>Cheringoma</t>
  </si>
  <si>
    <t>Inhaminga</t>
  </si>
  <si>
    <t>Inhamitanga</t>
  </si>
  <si>
    <t>Chibabava</t>
  </si>
  <si>
    <t>Goonda</t>
  </si>
  <si>
    <t>Muxungue</t>
  </si>
  <si>
    <t>Dondo</t>
  </si>
  <si>
    <t>Mafambisse</t>
  </si>
  <si>
    <t>Gorongosa</t>
  </si>
  <si>
    <t>Nhamadze</t>
  </si>
  <si>
    <t>Machanga</t>
  </si>
  <si>
    <t>Divinhe</t>
  </si>
  <si>
    <t>Maringue</t>
  </si>
  <si>
    <t>Canxixe</t>
  </si>
  <si>
    <t>Subwe</t>
  </si>
  <si>
    <t>Marromeu</t>
  </si>
  <si>
    <t>Chupanga</t>
  </si>
  <si>
    <t>Muanza</t>
  </si>
  <si>
    <t>Galinha</t>
  </si>
  <si>
    <t>Nhamatanda</t>
  </si>
  <si>
    <t>Tica</t>
  </si>
  <si>
    <t>Tete</t>
  </si>
  <si>
    <t>Angonia</t>
  </si>
  <si>
    <t>MZ010502</t>
  </si>
  <si>
    <t>Domue</t>
  </si>
  <si>
    <t>Ulongue</t>
  </si>
  <si>
    <t>Chintholo</t>
  </si>
  <si>
    <t>Chitima</t>
  </si>
  <si>
    <t>Songo</t>
  </si>
  <si>
    <t>Changara</t>
  </si>
  <si>
    <t>Chipembere</t>
  </si>
  <si>
    <t>Luenha</t>
  </si>
  <si>
    <t>MZ010501</t>
  </si>
  <si>
    <t>Chifunde</t>
  </si>
  <si>
    <t>Mualadze</t>
  </si>
  <si>
    <t>Nsadzu</t>
  </si>
  <si>
    <t>Kazula</t>
  </si>
  <si>
    <t>Manje</t>
  </si>
  <si>
    <t>Macanga</t>
  </si>
  <si>
    <t>Chidzolomondo</t>
  </si>
  <si>
    <t>Furancungo</t>
  </si>
  <si>
    <t>Magoe</t>
  </si>
  <si>
    <t>Chinthopo</t>
  </si>
  <si>
    <t>Mphende</t>
  </si>
  <si>
    <t>Mukumbura</t>
  </si>
  <si>
    <t>Maravia</t>
  </si>
  <si>
    <t>Chipera</t>
  </si>
  <si>
    <t>Chiputu</t>
  </si>
  <si>
    <t>Fingoe</t>
  </si>
  <si>
    <t>Malowera</t>
  </si>
  <si>
    <t>Moatize</t>
  </si>
  <si>
    <t>Kambulatsisi</t>
  </si>
  <si>
    <t>Zobue</t>
  </si>
  <si>
    <t>Mutarara</t>
  </si>
  <si>
    <t>Charre</t>
  </si>
  <si>
    <t>Doa</t>
  </si>
  <si>
    <t>Inhangoma</t>
  </si>
  <si>
    <t>Nhamayabue</t>
  </si>
  <si>
    <t>Tsangano</t>
  </si>
  <si>
    <t>Ntengo-Wa-Mbalame</t>
  </si>
  <si>
    <t>Zumbu</t>
  </si>
  <si>
    <t>Muze</t>
  </si>
  <si>
    <t>Zambue</t>
  </si>
  <si>
    <t>Zambezia</t>
  </si>
  <si>
    <t>MZ011402</t>
  </si>
  <si>
    <t>Nauela</t>
  </si>
  <si>
    <t>Chinde</t>
  </si>
  <si>
    <t>MZ011403</t>
  </si>
  <si>
    <t>Luabo</t>
  </si>
  <si>
    <t>Micaune</t>
  </si>
  <si>
    <t>Gile</t>
  </si>
  <si>
    <t>MZ011404</t>
  </si>
  <si>
    <t>Alto Ligonha</t>
  </si>
  <si>
    <t>Gurue</t>
  </si>
  <si>
    <t>MZ011405</t>
  </si>
  <si>
    <t>Lioma</t>
  </si>
  <si>
    <t>Mepuagiua</t>
  </si>
  <si>
    <t>Ile</t>
  </si>
  <si>
    <t>MZ011406</t>
  </si>
  <si>
    <t>Mulevala</t>
  </si>
  <si>
    <t>Socone</t>
  </si>
  <si>
    <t>Inhassunge</t>
  </si>
  <si>
    <t>Gonhane</t>
  </si>
  <si>
    <t>Lugela</t>
  </si>
  <si>
    <t>Munhamade</t>
  </si>
  <si>
    <t>Muabanama</t>
  </si>
  <si>
    <t>Tacuane</t>
  </si>
  <si>
    <t>Bajone</t>
  </si>
  <si>
    <t>Maganja</t>
  </si>
  <si>
    <t>Mocubela</t>
  </si>
  <si>
    <t>Nante</t>
  </si>
  <si>
    <t>Milange</t>
  </si>
  <si>
    <t>Majaua</t>
  </si>
  <si>
    <t>Molumbo</t>
  </si>
  <si>
    <t>Mongue</t>
  </si>
  <si>
    <t>Mocuba</t>
  </si>
  <si>
    <t>Mugeba</t>
  </si>
  <si>
    <t>Namanjavira</t>
  </si>
  <si>
    <t>Mopeia</t>
  </si>
  <si>
    <t>Morrumbala</t>
  </si>
  <si>
    <t>Chire</t>
  </si>
  <si>
    <t>Derre</t>
  </si>
  <si>
    <t>Megaza</t>
  </si>
  <si>
    <t>Namacurra</t>
  </si>
  <si>
    <t>Macuze</t>
  </si>
  <si>
    <t>Namarroi</t>
  </si>
  <si>
    <t>Regone</t>
  </si>
  <si>
    <t>MZ011401</t>
  </si>
  <si>
    <t>Nicoadala</t>
  </si>
  <si>
    <t>Maquival</t>
  </si>
  <si>
    <t>Pebane</t>
  </si>
  <si>
    <t>Mualama</t>
  </si>
  <si>
    <t>Naburi</t>
  </si>
  <si>
    <t>Vanduzi</t>
  </si>
  <si>
    <t>Mahate</t>
  </si>
  <si>
    <t>Mahele</t>
  </si>
  <si>
    <t>Save</t>
  </si>
  <si>
    <t>Lurio</t>
  </si>
  <si>
    <t>Calipo</t>
  </si>
  <si>
    <t>Maputo City</t>
  </si>
  <si>
    <t>Maputo City Districts added from SALB boundaries by OCHA</t>
  </si>
  <si>
    <t>Província</t>
  </si>
  <si>
    <t>Distrito</t>
  </si>
  <si>
    <t>Aldeia / Locação</t>
  </si>
  <si>
    <t>Admin1CODE</t>
  </si>
  <si>
    <t>Admin2CODE</t>
  </si>
  <si>
    <t>Admin3CODE</t>
  </si>
  <si>
    <t>Education</t>
  </si>
  <si>
    <t xml:space="preserve">Emergency Telecommunications </t>
  </si>
  <si>
    <t>Health</t>
  </si>
  <si>
    <t>Logistics</t>
  </si>
  <si>
    <t>WASH</t>
  </si>
  <si>
    <t>Nutrition</t>
  </si>
  <si>
    <t>Protection</t>
  </si>
  <si>
    <t>Educação</t>
  </si>
  <si>
    <t xml:space="preserve">Telecomunicações de Emergência </t>
  </si>
  <si>
    <t>Saúde</t>
  </si>
  <si>
    <t>Logística</t>
  </si>
  <si>
    <t>Nutrição</t>
  </si>
  <si>
    <t>Proteção</t>
  </si>
  <si>
    <t>Água, Saneamento e Higiene</t>
  </si>
  <si>
    <t>Academia</t>
  </si>
  <si>
    <t>Government</t>
  </si>
  <si>
    <t>International NGOs</t>
  </si>
  <si>
    <t>National NGOs</t>
  </si>
  <si>
    <t>Private Sector</t>
  </si>
  <si>
    <t>Red Cross/Red Crescent</t>
  </si>
  <si>
    <t>UN Agencies</t>
  </si>
  <si>
    <t>Governo</t>
  </si>
  <si>
    <t>ONGs internacionais</t>
  </si>
  <si>
    <t>ONGs nacionais</t>
  </si>
  <si>
    <t>Setor Privado</t>
  </si>
  <si>
    <t>Cruz Vermelha/Crescente Vermelho</t>
  </si>
  <si>
    <t>Agências das Nações Unidas</t>
  </si>
  <si>
    <t>SECTORS</t>
  </si>
  <si>
    <t>ORGANIZATION TYPES</t>
  </si>
  <si>
    <t>Sector</t>
  </si>
  <si>
    <t>Delivery modality</t>
  </si>
  <si>
    <t>Nb of Beneficiaries assisted</t>
  </si>
  <si>
    <t>Beneficiary type</t>
  </si>
  <si>
    <t>Start date</t>
  </si>
  <si>
    <t>End date</t>
  </si>
  <si>
    <t>Organização líder</t>
  </si>
  <si>
    <t>Parceiro de Implementação</t>
  </si>
  <si>
    <t>Tipo de organização</t>
  </si>
  <si>
    <t>Setor</t>
  </si>
  <si>
    <t>Materiais entregues</t>
  </si>
  <si>
    <t>Modalidade de entrega</t>
  </si>
  <si>
    <t>Número de beneficiários assistidos</t>
  </si>
  <si>
    <t>Tipo de beneficiário</t>
  </si>
  <si>
    <t>Data de início</t>
  </si>
  <si>
    <t>Data final</t>
  </si>
  <si>
    <t>Estado</t>
  </si>
  <si>
    <t>TABLE TITLES</t>
  </si>
  <si>
    <t>voucher</t>
  </si>
  <si>
    <t>in-kind</t>
  </si>
  <si>
    <t>cash</t>
  </si>
  <si>
    <t>MODALITY TYPES</t>
  </si>
  <si>
    <t>em espécie (in-kind)</t>
  </si>
  <si>
    <t>Ongoing</t>
  </si>
  <si>
    <t>Completed</t>
  </si>
  <si>
    <t>Planned</t>
  </si>
  <si>
    <t>STATUS</t>
  </si>
  <si>
    <t>Village/Location</t>
  </si>
  <si>
    <t>#org +funder +name</t>
  </si>
  <si>
    <t>#org +impl +name</t>
  </si>
  <si>
    <t>#adm1 +name</t>
  </si>
  <si>
    <t>#adm1 +code</t>
  </si>
  <si>
    <t>#adm2 +name</t>
  </si>
  <si>
    <t>#adm2 +code</t>
  </si>
  <si>
    <t>#adm3 +name</t>
  </si>
  <si>
    <t>#adm3 +code</t>
  </si>
  <si>
    <t>Response activity description</t>
  </si>
  <si>
    <t>Response activity type</t>
  </si>
  <si>
    <t>Atividade de resposta - tipo</t>
  </si>
  <si>
    <t>Atividade de resposta - 
descrição</t>
  </si>
  <si>
    <t>Sector PT</t>
  </si>
  <si>
    <t>Organization Type PT</t>
  </si>
  <si>
    <t>Sector EN</t>
  </si>
  <si>
    <t>Organization Type EN</t>
  </si>
  <si>
    <t>TITLE EN</t>
  </si>
  <si>
    <t>TITLE PT</t>
  </si>
  <si>
    <t>Modality EN</t>
  </si>
  <si>
    <t>Modality PT</t>
  </si>
  <si>
    <t>Status EN</t>
  </si>
  <si>
    <t>StatusPT</t>
  </si>
  <si>
    <t>MZ01</t>
  </si>
  <si>
    <t>MZ02</t>
  </si>
  <si>
    <t>MZ03</t>
  </si>
  <si>
    <t>MZ04</t>
  </si>
  <si>
    <t>MZ05</t>
  </si>
  <si>
    <t>MZ06</t>
  </si>
  <si>
    <t>MZ07</t>
  </si>
  <si>
    <t>MZ08</t>
  </si>
  <si>
    <t>MZ09</t>
  </si>
  <si>
    <t>MZ10</t>
  </si>
  <si>
    <t>MZ11</t>
  </si>
  <si>
    <t>MZ0101</t>
  </si>
  <si>
    <t>MZ0102</t>
  </si>
  <si>
    <t>MZ0103</t>
  </si>
  <si>
    <t>MZ0104</t>
  </si>
  <si>
    <t>MZ0105</t>
  </si>
  <si>
    <t>MZ0106</t>
  </si>
  <si>
    <t>MZ0107</t>
  </si>
  <si>
    <t>MZ0108</t>
  </si>
  <si>
    <t>MZ0109</t>
  </si>
  <si>
    <t>MZ0110</t>
  </si>
  <si>
    <t>MZ0111</t>
  </si>
  <si>
    <t>MZ0112</t>
  </si>
  <si>
    <t>MZ0113</t>
  </si>
  <si>
    <t>MZ0114</t>
  </si>
  <si>
    <t>MZ0115</t>
  </si>
  <si>
    <t>MZ0116</t>
  </si>
  <si>
    <t>MZ0117</t>
  </si>
  <si>
    <t>MZ0118</t>
  </si>
  <si>
    <t>MZ0201</t>
  </si>
  <si>
    <t>MZ0202</t>
  </si>
  <si>
    <t>MZ0203</t>
  </si>
  <si>
    <t>MZ0204</t>
  </si>
  <si>
    <t>MZ0205</t>
  </si>
  <si>
    <t>MZ0206</t>
  </si>
  <si>
    <t>MZ0207</t>
  </si>
  <si>
    <t>MZ0208</t>
  </si>
  <si>
    <t>Limpopo</t>
  </si>
  <si>
    <t>MZ0209</t>
  </si>
  <si>
    <t>MZ0210</t>
  </si>
  <si>
    <t>MZ0211</t>
  </si>
  <si>
    <t>MZ0212</t>
  </si>
  <si>
    <t>MZ0213</t>
  </si>
  <si>
    <t>MZ0214</t>
  </si>
  <si>
    <t>MZ0301</t>
  </si>
  <si>
    <t>MZ0302</t>
  </si>
  <si>
    <t>MZ0303</t>
  </si>
  <si>
    <t>MZ0304</t>
  </si>
  <si>
    <t>MZ0305</t>
  </si>
  <si>
    <t>MZ0306</t>
  </si>
  <si>
    <t>MZ0307</t>
  </si>
  <si>
    <t>MZ0308</t>
  </si>
  <si>
    <t>MZ0309</t>
  </si>
  <si>
    <t>MZ0310</t>
  </si>
  <si>
    <t>MZ0311</t>
  </si>
  <si>
    <t>MZ0312</t>
  </si>
  <si>
    <t>MZ0313</t>
  </si>
  <si>
    <t>MZ0314</t>
  </si>
  <si>
    <t>MZ0401</t>
  </si>
  <si>
    <t>MZ0402</t>
  </si>
  <si>
    <t>MZ0403</t>
  </si>
  <si>
    <t>MZ0404</t>
  </si>
  <si>
    <t>MZ0405</t>
  </si>
  <si>
    <t>MZ0406</t>
  </si>
  <si>
    <t>MZ0407</t>
  </si>
  <si>
    <t>MZ0408</t>
  </si>
  <si>
    <t>MZ0409</t>
  </si>
  <si>
    <t>MZ0410</t>
  </si>
  <si>
    <t>MZ0411</t>
  </si>
  <si>
    <t>MZ0412</t>
  </si>
  <si>
    <t>MZ0501</t>
  </si>
  <si>
    <t>MZ0502</t>
  </si>
  <si>
    <t>MZ0503</t>
  </si>
  <si>
    <t>Manhiça</t>
  </si>
  <si>
    <t>MZ0504</t>
  </si>
  <si>
    <t>MZ0505</t>
  </si>
  <si>
    <t>MZ0506</t>
  </si>
  <si>
    <t>MZ0507</t>
  </si>
  <si>
    <t>MZ0508</t>
  </si>
  <si>
    <t>MZ0601</t>
  </si>
  <si>
    <t>MZ0701</t>
  </si>
  <si>
    <t>MZ0702</t>
  </si>
  <si>
    <t>MZ0703</t>
  </si>
  <si>
    <t>MZ0704</t>
  </si>
  <si>
    <t>MZ0705</t>
  </si>
  <si>
    <t>MZ0706</t>
  </si>
  <si>
    <t>Liúpo</t>
  </si>
  <si>
    <t>MZ0707</t>
  </si>
  <si>
    <t>MZ0708</t>
  </si>
  <si>
    <t>MZ0709</t>
  </si>
  <si>
    <t>MZ0710</t>
  </si>
  <si>
    <t>MZ0711</t>
  </si>
  <si>
    <t>MZ0712</t>
  </si>
  <si>
    <t>MZ0713</t>
  </si>
  <si>
    <t>MZ0714</t>
  </si>
  <si>
    <t>MZ0715</t>
  </si>
  <si>
    <t>MZ0716</t>
  </si>
  <si>
    <t>MZ0717</t>
  </si>
  <si>
    <t>MZ0718</t>
  </si>
  <si>
    <t>MZ0719</t>
  </si>
  <si>
    <t>MZ0720</t>
  </si>
  <si>
    <t>MZ0721</t>
  </si>
  <si>
    <t>MZ0722</t>
  </si>
  <si>
    <t>MZ0723</t>
  </si>
  <si>
    <t>MZ0801</t>
  </si>
  <si>
    <t>MZ0802</t>
  </si>
  <si>
    <t>MZ0803</t>
  </si>
  <si>
    <t>MZ0804</t>
  </si>
  <si>
    <t>MZ0805</t>
  </si>
  <si>
    <t>MZ0806</t>
  </si>
  <si>
    <t>MZ0807</t>
  </si>
  <si>
    <t>MZ0808</t>
  </si>
  <si>
    <t>MZ0809</t>
  </si>
  <si>
    <t>MZ0810</t>
  </si>
  <si>
    <t>MZ0811</t>
  </si>
  <si>
    <t>MZ0812</t>
  </si>
  <si>
    <t>MZ0813</t>
  </si>
  <si>
    <t>MZ0814</t>
  </si>
  <si>
    <t>MZ0815</t>
  </si>
  <si>
    <t>MZ0816</t>
  </si>
  <si>
    <t>MZ0817</t>
  </si>
  <si>
    <t>MZ0818</t>
  </si>
  <si>
    <t>MZ0819</t>
  </si>
  <si>
    <t>MZ0901</t>
  </si>
  <si>
    <t>MZ0902</t>
  </si>
  <si>
    <t>MZ0903</t>
  </si>
  <si>
    <t>MZ0904</t>
  </si>
  <si>
    <t>MZ0905</t>
  </si>
  <si>
    <t>MZ0906</t>
  </si>
  <si>
    <t>MZ0907</t>
  </si>
  <si>
    <t>MZ0908</t>
  </si>
  <si>
    <t>MZ0909</t>
  </si>
  <si>
    <t>MZ0910</t>
  </si>
  <si>
    <t>MZ0911</t>
  </si>
  <si>
    <t>MZ0912</t>
  </si>
  <si>
    <t>MZ0913</t>
  </si>
  <si>
    <t>MZ1001</t>
  </si>
  <si>
    <t>MZ1002</t>
  </si>
  <si>
    <t>MZ1003</t>
  </si>
  <si>
    <t>MZ1004</t>
  </si>
  <si>
    <t>MZ1005</t>
  </si>
  <si>
    <t>MZ1006</t>
  </si>
  <si>
    <t>MZ1007</t>
  </si>
  <si>
    <t>MZ1008</t>
  </si>
  <si>
    <t>MZ1009</t>
  </si>
  <si>
    <t>Marara</t>
  </si>
  <si>
    <t>MZ1010</t>
  </si>
  <si>
    <t>MZ1011</t>
  </si>
  <si>
    <t>MZ1012</t>
  </si>
  <si>
    <t>MZ1013</t>
  </si>
  <si>
    <t>MZ1014</t>
  </si>
  <si>
    <t>MZ1015</t>
  </si>
  <si>
    <t>MZ1101</t>
  </si>
  <si>
    <t>MZ1102</t>
  </si>
  <si>
    <t>MZ1103</t>
  </si>
  <si>
    <t>MZ1104</t>
  </si>
  <si>
    <t>MZ1105</t>
  </si>
  <si>
    <t>MZ1106</t>
  </si>
  <si>
    <t>MZ1107</t>
  </si>
  <si>
    <t>MZ1108</t>
  </si>
  <si>
    <t>MZ1109</t>
  </si>
  <si>
    <t>MZ1110</t>
  </si>
  <si>
    <t>MZ1111</t>
  </si>
  <si>
    <t>MZ1112</t>
  </si>
  <si>
    <t>MZ1113</t>
  </si>
  <si>
    <t>MZ1114</t>
  </si>
  <si>
    <t>MZ1115</t>
  </si>
  <si>
    <t>MZ1116</t>
  </si>
  <si>
    <t>MZ1117</t>
  </si>
  <si>
    <t>MZ1118</t>
  </si>
  <si>
    <t>MZ1119</t>
  </si>
  <si>
    <t>MZ1120</t>
  </si>
  <si>
    <t>MZ1121</t>
  </si>
  <si>
    <t>MZ1122</t>
  </si>
  <si>
    <t>MZ1123</t>
  </si>
  <si>
    <t>MZ010101</t>
  </si>
  <si>
    <t>MZ010102</t>
  </si>
  <si>
    <t>MZ010103</t>
  </si>
  <si>
    <t>MZ010201</t>
  </si>
  <si>
    <t>MZ010202</t>
  </si>
  <si>
    <t>MZ010203</t>
  </si>
  <si>
    <t>MZ010204</t>
  </si>
  <si>
    <t>MZ010301</t>
  </si>
  <si>
    <t>MZ010302</t>
  </si>
  <si>
    <t>MZ010303</t>
  </si>
  <si>
    <t>MZ010304</t>
  </si>
  <si>
    <t>MZ010305</t>
  </si>
  <si>
    <t>MZ010306</t>
  </si>
  <si>
    <t>MZ010401</t>
  </si>
  <si>
    <t>MZ010601</t>
  </si>
  <si>
    <t>MZ010602</t>
  </si>
  <si>
    <t>MZ010603</t>
  </si>
  <si>
    <t>MZ010604</t>
  </si>
  <si>
    <t>MZ010701</t>
  </si>
  <si>
    <t>MZ010702</t>
  </si>
  <si>
    <t>MZ010801</t>
  </si>
  <si>
    <t>MZ010802</t>
  </si>
  <si>
    <t>MZ010901</t>
  </si>
  <si>
    <t>MZ011001</t>
  </si>
  <si>
    <t>MZ011002</t>
  </si>
  <si>
    <t>MZ011003</t>
  </si>
  <si>
    <t>MZ011101</t>
  </si>
  <si>
    <t>MZ011102</t>
  </si>
  <si>
    <t>MZ011103</t>
  </si>
  <si>
    <t>MZ011104</t>
  </si>
  <si>
    <t>MZ011105</t>
  </si>
  <si>
    <t>N'Gapa</t>
  </si>
  <si>
    <t>MZ011201</t>
  </si>
  <si>
    <t>MZ011202</t>
  </si>
  <si>
    <t>MZ011203</t>
  </si>
  <si>
    <t>MZ011204</t>
  </si>
  <si>
    <t>MZ011205</t>
  </si>
  <si>
    <t>MZ011301</t>
  </si>
  <si>
    <t>MZ011302</t>
  </si>
  <si>
    <t>MZ011303</t>
  </si>
  <si>
    <t>Meloco</t>
  </si>
  <si>
    <t>N'Cumpe</t>
  </si>
  <si>
    <t>MZ011501</t>
  </si>
  <si>
    <t>M'Tamba</t>
  </si>
  <si>
    <t>MZ011502</t>
  </si>
  <si>
    <t>MZ011601</t>
  </si>
  <si>
    <t>MZ011602</t>
  </si>
  <si>
    <t>MZ011603</t>
  </si>
  <si>
    <t>MZ011604</t>
  </si>
  <si>
    <t>MZ011701</t>
  </si>
  <si>
    <t>MZ011801</t>
  </si>
  <si>
    <t>MZ011802</t>
  </si>
  <si>
    <t>MZ011803</t>
  </si>
  <si>
    <t>MZ020101</t>
  </si>
  <si>
    <t>MZ020102</t>
  </si>
  <si>
    <t>MZ020103</t>
  </si>
  <si>
    <t>MZ020104</t>
  </si>
  <si>
    <t>MZ020105</t>
  </si>
  <si>
    <t>MZ020201</t>
  </si>
  <si>
    <t>MZ020202</t>
  </si>
  <si>
    <t>MZ020203</t>
  </si>
  <si>
    <t>MZ020204</t>
  </si>
  <si>
    <t>MZ020205</t>
  </si>
  <si>
    <t>MZ020206</t>
  </si>
  <si>
    <t>MZ020301</t>
  </si>
  <si>
    <t>MZ020302</t>
  </si>
  <si>
    <t>MZ020401</t>
  </si>
  <si>
    <t>MZ020402</t>
  </si>
  <si>
    <t>MZ020501</t>
  </si>
  <si>
    <t>MZ020502</t>
  </si>
  <si>
    <t>MZ020503</t>
  </si>
  <si>
    <t>MZ020504</t>
  </si>
  <si>
    <t>MZ020601</t>
  </si>
  <si>
    <t>MZ020602</t>
  </si>
  <si>
    <t>Madzucane</t>
  </si>
  <si>
    <t>MZ020603</t>
  </si>
  <si>
    <t>MZ020701</t>
  </si>
  <si>
    <t>MZ020801</t>
  </si>
  <si>
    <t>MZ020802</t>
  </si>
  <si>
    <t>Caniçado</t>
  </si>
  <si>
    <t>MZ020803</t>
  </si>
  <si>
    <t>MZ020804</t>
  </si>
  <si>
    <t>MZ020901</t>
  </si>
  <si>
    <t>MZ020902</t>
  </si>
  <si>
    <t>MZ020903</t>
  </si>
  <si>
    <t>MZ021001</t>
  </si>
  <si>
    <t>MZ021002</t>
  </si>
  <si>
    <t>MZ021003</t>
  </si>
  <si>
    <t>MZ021101</t>
  </si>
  <si>
    <t>MZ021102</t>
  </si>
  <si>
    <t>MZ021103</t>
  </si>
  <si>
    <t>MZ021104</t>
  </si>
  <si>
    <t>MZ021105</t>
  </si>
  <si>
    <t>MZ021201</t>
  </si>
  <si>
    <t>MZ021301</t>
  </si>
  <si>
    <t>MZ021302</t>
  </si>
  <si>
    <t>MZ021401</t>
  </si>
  <si>
    <t>MZ021402</t>
  </si>
  <si>
    <t>MZ021403</t>
  </si>
  <si>
    <t>MZ030101</t>
  </si>
  <si>
    <t>MZ030201</t>
  </si>
  <si>
    <t>MZ030202</t>
  </si>
  <si>
    <t>MZ030301</t>
  </si>
  <si>
    <t>MZ030302</t>
  </si>
  <si>
    <t>MZ030401</t>
  </si>
  <si>
    <t>MZ030402</t>
  </si>
  <si>
    <t>MZ030501</t>
  </si>
  <si>
    <t>MZ030502</t>
  </si>
  <si>
    <t>MZ030601</t>
  </si>
  <si>
    <t>MZ030602</t>
  </si>
  <si>
    <t>MZ030701</t>
  </si>
  <si>
    <t>MZ030702</t>
  </si>
  <si>
    <t>MZ030801</t>
  </si>
  <si>
    <t>MZ030802</t>
  </si>
  <si>
    <t>MZ030803</t>
  </si>
  <si>
    <t>MZ030901</t>
  </si>
  <si>
    <t>MZ030902</t>
  </si>
  <si>
    <t>MZ031001</t>
  </si>
  <si>
    <t>MZ031101</t>
  </si>
  <si>
    <t>MZ031102</t>
  </si>
  <si>
    <t>MZ031201</t>
  </si>
  <si>
    <t>MZ031202</t>
  </si>
  <si>
    <t>MZ031203</t>
  </si>
  <si>
    <t>MZ031301</t>
  </si>
  <si>
    <t>MZ031302</t>
  </si>
  <si>
    <t>MZ031401</t>
  </si>
  <si>
    <t>MZ031402</t>
  </si>
  <si>
    <t>MZ040101</t>
  </si>
  <si>
    <t>MZ040102</t>
  </si>
  <si>
    <t>MZ040103</t>
  </si>
  <si>
    <t>MZ040201</t>
  </si>
  <si>
    <t>MZ040301</t>
  </si>
  <si>
    <t>MZ040302</t>
  </si>
  <si>
    <t>MZ040303</t>
  </si>
  <si>
    <t>MZ040304</t>
  </si>
  <si>
    <t>MZ040401</t>
  </si>
  <si>
    <t>MZ040402</t>
  </si>
  <si>
    <t>MZ040403</t>
  </si>
  <si>
    <t>MZ040404</t>
  </si>
  <si>
    <t>MZ040501</t>
  </si>
  <si>
    <t>MZ040502</t>
  </si>
  <si>
    <t>MZ040601</t>
  </si>
  <si>
    <t>MZ040602</t>
  </si>
  <si>
    <t>MZ040701</t>
  </si>
  <si>
    <t>MZ040702</t>
  </si>
  <si>
    <t>MZ040703</t>
  </si>
  <si>
    <t>MZ040801</t>
  </si>
  <si>
    <t>MZ040802</t>
  </si>
  <si>
    <t>MZ040803</t>
  </si>
  <si>
    <t>MZ040804</t>
  </si>
  <si>
    <t>MZ040901</t>
  </si>
  <si>
    <t>MZ040902</t>
  </si>
  <si>
    <t>MZ040903</t>
  </si>
  <si>
    <t>MZ041001</t>
  </si>
  <si>
    <t>MZ041002</t>
  </si>
  <si>
    <t>MZ041003</t>
  </si>
  <si>
    <t>MZ041004</t>
  </si>
  <si>
    <t>MZ041101</t>
  </si>
  <si>
    <t>MZ041102</t>
  </si>
  <si>
    <t>MZ041103</t>
  </si>
  <si>
    <t>MZ041201</t>
  </si>
  <si>
    <t>MZ041202</t>
  </si>
  <si>
    <t>MZ050101</t>
  </si>
  <si>
    <t>MZ050102</t>
  </si>
  <si>
    <t>MZ050201</t>
  </si>
  <si>
    <t>MZ050301</t>
  </si>
  <si>
    <t>MZ050302</t>
  </si>
  <si>
    <t>MZ050303</t>
  </si>
  <si>
    <t>MZ050304</t>
  </si>
  <si>
    <t>MZ050305</t>
  </si>
  <si>
    <t>MZ050401</t>
  </si>
  <si>
    <t>MZ050402</t>
  </si>
  <si>
    <t>MZ050403</t>
  </si>
  <si>
    <t>MZ050404</t>
  </si>
  <si>
    <t>MZ050405</t>
  </si>
  <si>
    <t>MZ050406</t>
  </si>
  <si>
    <t>MZ050501</t>
  </si>
  <si>
    <t>MZ050502</t>
  </si>
  <si>
    <t>MZ050601</t>
  </si>
  <si>
    <t>MZ050602</t>
  </si>
  <si>
    <t>MZ050603</t>
  </si>
  <si>
    <t>MZ050604</t>
  </si>
  <si>
    <t>MZ050605</t>
  </si>
  <si>
    <t>MZ050701</t>
  </si>
  <si>
    <t>MZ050702</t>
  </si>
  <si>
    <t>MZ050703</t>
  </si>
  <si>
    <t>MZ050704</t>
  </si>
  <si>
    <t>MZ050801</t>
  </si>
  <si>
    <t>MZ050802</t>
  </si>
  <si>
    <t>MZ060101</t>
  </si>
  <si>
    <t>MZ070101</t>
  </si>
  <si>
    <t>MZ070102</t>
  </si>
  <si>
    <t>MZ070103</t>
  </si>
  <si>
    <t>MZ070104</t>
  </si>
  <si>
    <t>MZ070201</t>
  </si>
  <si>
    <t>MZ070301</t>
  </si>
  <si>
    <t>MZ070302</t>
  </si>
  <si>
    <t>MZ070303</t>
  </si>
  <si>
    <t>MZ070401</t>
  </si>
  <si>
    <t>MZ070402</t>
  </si>
  <si>
    <t>MZ070501</t>
  </si>
  <si>
    <t>MZ070502</t>
  </si>
  <si>
    <t>MZ070601</t>
  </si>
  <si>
    <t>MZ070602</t>
  </si>
  <si>
    <t>MZ070701</t>
  </si>
  <si>
    <t>MZ070702</t>
  </si>
  <si>
    <t>MZ070801</t>
  </si>
  <si>
    <t>MZ070802</t>
  </si>
  <si>
    <t>MZ070803</t>
  </si>
  <si>
    <t>MZ070901</t>
  </si>
  <si>
    <t>MZ070902</t>
  </si>
  <si>
    <t>MZ070903</t>
  </si>
  <si>
    <t>MZ070904</t>
  </si>
  <si>
    <t>MZ071001</t>
  </si>
  <si>
    <t>MZ071002</t>
  </si>
  <si>
    <t>MZ071003</t>
  </si>
  <si>
    <t>MZ071004</t>
  </si>
  <si>
    <t>MZ071101</t>
  </si>
  <si>
    <t>MZ071102</t>
  </si>
  <si>
    <t>MZ071103</t>
  </si>
  <si>
    <t>MZ071104</t>
  </si>
  <si>
    <t>MZ071201</t>
  </si>
  <si>
    <t>MZ071202</t>
  </si>
  <si>
    <t>MZ071301</t>
  </si>
  <si>
    <t>MZ071302</t>
  </si>
  <si>
    <t>MZ071303</t>
  </si>
  <si>
    <t>MZ071304</t>
  </si>
  <si>
    <t>MZ071305</t>
  </si>
  <si>
    <t>MZ071401</t>
  </si>
  <si>
    <t>MZ071402</t>
  </si>
  <si>
    <t>MZ071501</t>
  </si>
  <si>
    <t>MZ071502</t>
  </si>
  <si>
    <t>MZ071503</t>
  </si>
  <si>
    <t>MZ071601</t>
  </si>
  <si>
    <t>MZ071602</t>
  </si>
  <si>
    <t>MZ071603</t>
  </si>
  <si>
    <t>MZ071701</t>
  </si>
  <si>
    <t>MZ071702</t>
  </si>
  <si>
    <t>MZ071703</t>
  </si>
  <si>
    <t>MZ071801</t>
  </si>
  <si>
    <t>MZ071802</t>
  </si>
  <si>
    <t>MZ071803</t>
  </si>
  <si>
    <t>MZ071901</t>
  </si>
  <si>
    <t>MZ072001</t>
  </si>
  <si>
    <t>MZ072002</t>
  </si>
  <si>
    <t>MZ072101</t>
  </si>
  <si>
    <t>MZ072102</t>
  </si>
  <si>
    <t>MZ072103</t>
  </si>
  <si>
    <t>MZ072201</t>
  </si>
  <si>
    <t>MZ072202</t>
  </si>
  <si>
    <t>MZ072203</t>
  </si>
  <si>
    <t>MZ072204</t>
  </si>
  <si>
    <t>MZ072301</t>
  </si>
  <si>
    <t>MZ072302</t>
  </si>
  <si>
    <t>MZ072303</t>
  </si>
  <si>
    <t>MZ080101</t>
  </si>
  <si>
    <t>MZ080102</t>
  </si>
  <si>
    <t>MZ080103</t>
  </si>
  <si>
    <t>MZ080201</t>
  </si>
  <si>
    <t>MZ080301</t>
  </si>
  <si>
    <t>MZ080302</t>
  </si>
  <si>
    <t>MZ080303</t>
  </si>
  <si>
    <t>MZ080401</t>
  </si>
  <si>
    <t>MZ080501</t>
  </si>
  <si>
    <t>Lunho</t>
  </si>
  <si>
    <t>MZ080601</t>
  </si>
  <si>
    <t>MZ080602</t>
  </si>
  <si>
    <t>MZ080603</t>
  </si>
  <si>
    <t>MZ080604</t>
  </si>
  <si>
    <t>MZ080701</t>
  </si>
  <si>
    <t>MZ080801</t>
  </si>
  <si>
    <t>MZ080802</t>
  </si>
  <si>
    <t>MZ080803</t>
  </si>
  <si>
    <t>MZ080901</t>
  </si>
  <si>
    <t>MZ080902</t>
  </si>
  <si>
    <t>MZ081001</t>
  </si>
  <si>
    <t>MZ081002</t>
  </si>
  <si>
    <t>MZ081003</t>
  </si>
  <si>
    <t>MZ081101</t>
  </si>
  <si>
    <t>MZ081102</t>
  </si>
  <si>
    <t>M'Sawize</t>
  </si>
  <si>
    <t>MZ081201</t>
  </si>
  <si>
    <t>MZ081202</t>
  </si>
  <si>
    <t>MZ081301</t>
  </si>
  <si>
    <t>MZ081302</t>
  </si>
  <si>
    <t>MZ081401</t>
  </si>
  <si>
    <t>MZ081402</t>
  </si>
  <si>
    <t>MZ081501</t>
  </si>
  <si>
    <t>MZ081502</t>
  </si>
  <si>
    <t>MZ081601</t>
  </si>
  <si>
    <t>MZ081602</t>
  </si>
  <si>
    <t>MZ081701</t>
  </si>
  <si>
    <t>MZ081702</t>
  </si>
  <si>
    <t>MZ081801</t>
  </si>
  <si>
    <t>MZ081802</t>
  </si>
  <si>
    <t>MZ081901</t>
  </si>
  <si>
    <t>MZ081902</t>
  </si>
  <si>
    <t>MZ081903</t>
  </si>
  <si>
    <t>MZ081904</t>
  </si>
  <si>
    <t>MZ090101</t>
  </si>
  <si>
    <t>MZ090102</t>
  </si>
  <si>
    <t>MZ090103</t>
  </si>
  <si>
    <t>MZ090201</t>
  </si>
  <si>
    <t>Murraça</t>
  </si>
  <si>
    <t>MZ090202</t>
  </si>
  <si>
    <t>MZ090203</t>
  </si>
  <si>
    <t>MZ090301</t>
  </si>
  <si>
    <t>MZ090302</t>
  </si>
  <si>
    <t>MZ090303</t>
  </si>
  <si>
    <t>MZ090401</t>
  </si>
  <si>
    <t>MZ090402</t>
  </si>
  <si>
    <t>MZ090501</t>
  </si>
  <si>
    <t>MZ090502</t>
  </si>
  <si>
    <t>MZ090503</t>
  </si>
  <si>
    <t>MZ090601</t>
  </si>
  <si>
    <t>MZ090701</t>
  </si>
  <si>
    <t>MZ090702</t>
  </si>
  <si>
    <t>MZ090801</t>
  </si>
  <si>
    <t>MZ090802</t>
  </si>
  <si>
    <t>MZ090803</t>
  </si>
  <si>
    <t>MZ090901</t>
  </si>
  <si>
    <t>MZ090902</t>
  </si>
  <si>
    <t>MZ091001</t>
  </si>
  <si>
    <t>MZ091002</t>
  </si>
  <si>
    <t>MZ091003</t>
  </si>
  <si>
    <t>MZ091101</t>
  </si>
  <si>
    <t>MZ091102</t>
  </si>
  <si>
    <t>MZ091201</t>
  </si>
  <si>
    <t>MZ091202</t>
  </si>
  <si>
    <t>MZ091301</t>
  </si>
  <si>
    <t>MZ091302</t>
  </si>
  <si>
    <t>MZ100101</t>
  </si>
  <si>
    <t>MZ100102</t>
  </si>
  <si>
    <t>MZ100201</t>
  </si>
  <si>
    <t>MZ100202</t>
  </si>
  <si>
    <t>MZ100203</t>
  </si>
  <si>
    <t>MZ100301</t>
  </si>
  <si>
    <t>MZ100302</t>
  </si>
  <si>
    <t>MZ100401</t>
  </si>
  <si>
    <t>MZ100402</t>
  </si>
  <si>
    <t>MZ100403</t>
  </si>
  <si>
    <t>MZ100501</t>
  </si>
  <si>
    <t>MZ100502</t>
  </si>
  <si>
    <t>MZ100601</t>
  </si>
  <si>
    <t>MZ100701</t>
  </si>
  <si>
    <t>MZ100801</t>
  </si>
  <si>
    <t>MZ100802</t>
  </si>
  <si>
    <t>MZ100901</t>
  </si>
  <si>
    <t>MZ100902</t>
  </si>
  <si>
    <t>MZ100903</t>
  </si>
  <si>
    <t>MZ101001</t>
  </si>
  <si>
    <t>MZ101101</t>
  </si>
  <si>
    <t>MZ101102</t>
  </si>
  <si>
    <t>MZ101103</t>
  </si>
  <si>
    <t>MZ101104</t>
  </si>
  <si>
    <t>MZ101201</t>
  </si>
  <si>
    <t>MZ101202</t>
  </si>
  <si>
    <t>MZ101203</t>
  </si>
  <si>
    <t>MZ101301</t>
  </si>
  <si>
    <t>MZ101302</t>
  </si>
  <si>
    <t>MZ101303</t>
  </si>
  <si>
    <t>MZ101401</t>
  </si>
  <si>
    <t>MZ101402</t>
  </si>
  <si>
    <t>MZ101501</t>
  </si>
  <si>
    <t>MZ101502</t>
  </si>
  <si>
    <t>MZ101503</t>
  </si>
  <si>
    <t>MZ110101</t>
  </si>
  <si>
    <t>MZ110102</t>
  </si>
  <si>
    <t>MZ110201</t>
  </si>
  <si>
    <t>MZ110202</t>
  </si>
  <si>
    <t>MZ110301</t>
  </si>
  <si>
    <t>MZ110401</t>
  </si>
  <si>
    <t>MZ110501</t>
  </si>
  <si>
    <t>MZ110502</t>
  </si>
  <si>
    <t>MZ110601</t>
  </si>
  <si>
    <t>MZ110602</t>
  </si>
  <si>
    <t>MZ110603</t>
  </si>
  <si>
    <t>MZ110701</t>
  </si>
  <si>
    <t>MZ110702</t>
  </si>
  <si>
    <t>MZ110801</t>
  </si>
  <si>
    <t>MZ110802</t>
  </si>
  <si>
    <t>MZ110901</t>
  </si>
  <si>
    <t>MZ111001</t>
  </si>
  <si>
    <t>MZ111002</t>
  </si>
  <si>
    <t>MZ111003</t>
  </si>
  <si>
    <t>MZ111004</t>
  </si>
  <si>
    <t>MZ111101</t>
  </si>
  <si>
    <t>MZ111102</t>
  </si>
  <si>
    <t>MZ111201</t>
  </si>
  <si>
    <t>MZ111301</t>
  </si>
  <si>
    <t>MZ111302</t>
  </si>
  <si>
    <t>MZ111303</t>
  </si>
  <si>
    <t>MZ111401</t>
  </si>
  <si>
    <t>MZ111402</t>
  </si>
  <si>
    <t>MZ111403</t>
  </si>
  <si>
    <t>MZ111501</t>
  </si>
  <si>
    <t>MZ111502</t>
  </si>
  <si>
    <t>MZ111601</t>
  </si>
  <si>
    <t>Campo</t>
  </si>
  <si>
    <t>MZ111701</t>
  </si>
  <si>
    <t>MZ111702</t>
  </si>
  <si>
    <t>MZ111801</t>
  </si>
  <si>
    <t>MZ111802</t>
  </si>
  <si>
    <t>MZ111803</t>
  </si>
  <si>
    <t>MZ111901</t>
  </si>
  <si>
    <t>MZ112001</t>
  </si>
  <si>
    <t>MZ112002</t>
  </si>
  <si>
    <t>MZ112101</t>
  </si>
  <si>
    <t>MZ112102</t>
  </si>
  <si>
    <t>MZ112201</t>
  </si>
  <si>
    <t>MZ112301</t>
  </si>
  <si>
    <t>MZ112302</t>
  </si>
  <si>
    <t>MZ112303</t>
  </si>
  <si>
    <t>Moçambique</t>
  </si>
  <si>
    <t>FID</t>
  </si>
  <si>
    <r>
      <t>Tipo de organizaçã -</t>
    </r>
    <r>
      <rPr>
        <sz val="8"/>
        <color rgb="FF002060"/>
        <rFont val="Calibri "/>
      </rPr>
      <t xml:space="preserve"> Parceiro de Implementação</t>
    </r>
  </si>
  <si>
    <r>
      <t xml:space="preserve">Tipo de organização - </t>
    </r>
    <r>
      <rPr>
        <sz val="8"/>
        <color rgb="FF002060"/>
        <rFont val="Calibri "/>
      </rPr>
      <t>Organização líder</t>
    </r>
  </si>
  <si>
    <t>#org +funder +type +name</t>
  </si>
  <si>
    <t>#org +impl +type +name</t>
  </si>
  <si>
    <t>Food Security</t>
  </si>
  <si>
    <t>Segurança Alimentar</t>
  </si>
  <si>
    <t>Atividade ID</t>
  </si>
  <si>
    <t>#activity +activity +code</t>
  </si>
  <si>
    <t>ADM1 EN</t>
  </si>
  <si>
    <t>ADM1 PCODE</t>
  </si>
  <si>
    <t>ADM2 EN</t>
  </si>
  <si>
    <t>ADM2 PCODE</t>
  </si>
  <si>
    <t>ADM2 PT</t>
  </si>
  <si>
    <t>ADM3 PT</t>
  </si>
  <si>
    <t>ADM3 PCODE</t>
  </si>
  <si>
    <t>ADM0 EN</t>
  </si>
  <si>
    <t>ADM0 PT</t>
  </si>
  <si>
    <t>ADM0 PCODE</t>
  </si>
  <si>
    <t>ADM1 PT</t>
  </si>
  <si>
    <t>ADM3 TYPE</t>
  </si>
  <si>
    <t>Shape Leng</t>
  </si>
  <si>
    <t>Shape Area</t>
  </si>
  <si>
    <t>Cabo Delgado</t>
  </si>
  <si>
    <t>Alto Molocue</t>
  </si>
  <si>
    <t>Cidade De Pemba</t>
  </si>
  <si>
    <t>Mocimboa Da Praia</t>
  </si>
  <si>
    <t>Cidade De Xai-Xai</t>
  </si>
  <si>
    <t>Cahora Bassa</t>
  </si>
  <si>
    <t>Cidade De Inhambane</t>
  </si>
  <si>
    <t>Cidade De Chimoio</t>
  </si>
  <si>
    <t>Cidade Da Matola</t>
  </si>
  <si>
    <t>Cidade De Maputo</t>
  </si>
  <si>
    <t>Cidade De Nampula</t>
  </si>
  <si>
    <t>Ilha De Moçambique</t>
  </si>
  <si>
    <t>Cidade Da Beira</t>
  </si>
  <si>
    <t>Cidade De Lichinga</t>
  </si>
  <si>
    <t>Cidade De Quelimane</t>
  </si>
  <si>
    <t>Cidade De Tete</t>
  </si>
  <si>
    <t>Maganja Da Costa</t>
  </si>
  <si>
    <t>CCCM</t>
  </si>
  <si>
    <t>Coordenação e Gestão de Campos</t>
  </si>
  <si>
    <t>ACTIVITY TYPES</t>
  </si>
  <si>
    <t>Community Engagement</t>
  </si>
  <si>
    <t>Help Desks</t>
  </si>
  <si>
    <t>Site Improvements</t>
  </si>
  <si>
    <t>Site management</t>
  </si>
  <si>
    <t>Site planning</t>
  </si>
  <si>
    <t>Teaching/Learning activities</t>
  </si>
  <si>
    <t>Assessment</t>
  </si>
  <si>
    <t>Temporary Structure</t>
  </si>
  <si>
    <t>Coordination</t>
  </si>
  <si>
    <t>Community System Strengthening</t>
  </si>
  <si>
    <t>Community Health</t>
  </si>
  <si>
    <t>Primary Health Care</t>
  </si>
  <si>
    <t>Secondary Health Care</t>
  </si>
  <si>
    <t>Surveillance</t>
  </si>
  <si>
    <t>Malnutrition screening for children under 5</t>
  </si>
  <si>
    <t>Malnutrition screening for pregnant and lactating women (PLW)</t>
  </si>
  <si>
    <t>Identification of PLW living with HIV</t>
  </si>
  <si>
    <t>Support outpatient treatment of children under 5 and/or PLW identified with acute malnutrition</t>
  </si>
  <si>
    <t>Deworming and/or vitamin A supplementation of children under 5</t>
  </si>
  <si>
    <t>Counselling on infant and young child feeding (IYCF)</t>
  </si>
  <si>
    <t>Monitoring of donations of breastmilk substitutes</t>
  </si>
  <si>
    <t>IPC</t>
  </si>
  <si>
    <t>Funding</t>
  </si>
  <si>
    <t>Training and Technical Support</t>
  </si>
  <si>
    <t>Food distribution In Kind</t>
  </si>
  <si>
    <t>Food+Seeds</t>
  </si>
  <si>
    <t>Wet Feeding</t>
  </si>
  <si>
    <t>Voucher for Food</t>
  </si>
  <si>
    <t>Voucher for farming inputs</t>
  </si>
  <si>
    <t>Water</t>
  </si>
  <si>
    <t>Sanitation</t>
  </si>
  <si>
    <t>Hygiene</t>
  </si>
  <si>
    <t>Activity Type EN</t>
  </si>
  <si>
    <t>Coordenação</t>
  </si>
  <si>
    <t>Activity Type PT</t>
  </si>
  <si>
    <t>SHE</t>
  </si>
  <si>
    <t>Distribuição de kits de abrigo</t>
  </si>
  <si>
    <t>Distribuição de kits de retorno para assistir ao retorno e reparos</t>
  </si>
  <si>
    <t>Engajamento Comunitário</t>
  </si>
  <si>
    <t>Centrais de Ajuda</t>
  </si>
  <si>
    <t>Melhorias de sítio</t>
  </si>
  <si>
    <t>Gestão de sítios</t>
  </si>
  <si>
    <t>Planeamento de sítios</t>
  </si>
  <si>
    <t>Actividades de ensino/aprendizagem</t>
  </si>
  <si>
    <t>HEA</t>
  </si>
  <si>
    <t>Avaliação</t>
  </si>
  <si>
    <t>Estruturas temporárias</t>
  </si>
  <si>
    <t>Reforço de Sistema Comunitários</t>
  </si>
  <si>
    <t>Saúde Comunitária</t>
  </si>
  <si>
    <t>Cuidados primários de saúde</t>
  </si>
  <si>
    <t>Cuidados secundários de saúde</t>
  </si>
  <si>
    <t>Vigilância</t>
  </si>
  <si>
    <t>Triagem nutricional de crianças abaixo de 5 anos</t>
  </si>
  <si>
    <t>Triagem nutricional de mulheres grávidas e lactantes</t>
  </si>
  <si>
    <t>Apoio ao tratamento ambulatorial de crianças abaixo de 5 anos vivendo com HIV identificadas com desnutrição aguda</t>
  </si>
  <si>
    <t>Desparasitação e/ou suplementação de vitamina A de crianças abaixo de 5 anos</t>
  </si>
  <si>
    <t>Aconselhamento sobre alimentação de bebés e crianças pequenas</t>
  </si>
  <si>
    <t>Monitoramento de doações de substitutos de leite materno</t>
  </si>
  <si>
    <t>Classificação Integrada das Fases da Segurança Alimentar</t>
  </si>
  <si>
    <t>Financiamento</t>
  </si>
  <si>
    <t>Treinamento e Apoio Técnico</t>
  </si>
  <si>
    <t>FSC</t>
  </si>
  <si>
    <t>Distribuição de alimentos em espécie</t>
  </si>
  <si>
    <t>Alimentos e Sementes</t>
  </si>
  <si>
    <t>Dieta úmida</t>
  </si>
  <si>
    <t>Vales para alimentos</t>
  </si>
  <si>
    <t>Vales para insumos agrícolas</t>
  </si>
  <si>
    <t>Água</t>
  </si>
  <si>
    <t>Saneamento</t>
  </si>
  <si>
    <t>Higiêne</t>
  </si>
  <si>
    <t>Humanitarian icon</t>
  </si>
  <si>
    <t>Short acronym</t>
  </si>
  <si>
    <t>Shelter/NFI</t>
  </si>
  <si>
    <t></t>
  </si>
  <si>
    <t></t>
  </si>
  <si>
    <t></t>
  </si>
  <si>
    <t>EDU</t>
  </si>
  <si>
    <t></t>
  </si>
  <si>
    <t>LOG</t>
  </si>
  <si>
    <t></t>
  </si>
  <si>
    <t>NUT</t>
  </si>
  <si>
    <t></t>
  </si>
  <si>
    <t>PRO</t>
  </si>
  <si>
    <t></t>
  </si>
  <si>
    <t></t>
  </si>
  <si>
    <t></t>
  </si>
  <si>
    <t>ETC</t>
  </si>
  <si>
    <t></t>
  </si>
  <si>
    <t>COOR</t>
  </si>
  <si>
    <t>Camp Coordination and Management</t>
  </si>
  <si>
    <t></t>
  </si>
  <si>
    <t>Assessments</t>
  </si>
  <si>
    <t>Facility Management</t>
  </si>
  <si>
    <t>Information Management Services</t>
  </si>
  <si>
    <t>Establishment, expansion or rehabilitation of learning spaces</t>
  </si>
  <si>
    <t>Distribution of school supplies for 3-17 school aged children</t>
  </si>
  <si>
    <t>Training teachers and other education personnel</t>
  </si>
  <si>
    <t>GBV - Awareness raising</t>
  </si>
  <si>
    <t>GBV - Psychosocial Support (PSS)</t>
  </si>
  <si>
    <t>GBV - Case management and referral (site based)</t>
  </si>
  <si>
    <t>GBV - Case management and referral (community based)</t>
  </si>
  <si>
    <t>GBV - Community engagement through NFI Distribution</t>
  </si>
  <si>
    <t>GBV - Integrated protection service in safe spaces</t>
  </si>
  <si>
    <t>PROT - Awareness raising</t>
  </si>
  <si>
    <t>PROT - Psychosocial Support (PSS)</t>
  </si>
  <si>
    <t>PROT - Training of Protection Service providers</t>
  </si>
  <si>
    <t>PROT - Protection monitoring and analysis</t>
  </si>
  <si>
    <t>PROT - Tailored Support to Vulnerable persons/Groups</t>
  </si>
  <si>
    <t>CP - Protective communities</t>
  </si>
  <si>
    <t>CP - Psychosocial distress and mental disorder</t>
  </si>
  <si>
    <t>CP - Unaccompanied and separated children</t>
  </si>
  <si>
    <t>CP - Case management</t>
  </si>
  <si>
    <t>Avaliacoes</t>
  </si>
  <si>
    <t>Gestão de instalações</t>
  </si>
  <si>
    <t>Gestão da informacao</t>
  </si>
  <si>
    <t>Estabelecimento, expansão ou reabilitação de espaços de aprendizagem</t>
  </si>
  <si>
    <t>Distribuição de material escolar para crianças em idade escolar (dos 3 aos 17 anos)</t>
  </si>
  <si>
    <t>Formação de professores e outro pessoal de educação</t>
  </si>
  <si>
    <t>Triagem de desnutrição para crianças menores de 5 anos</t>
  </si>
  <si>
    <t>Triagem de desnutrição da desnutrição em mulheres grávidas e lactantes</t>
  </si>
  <si>
    <t>Identificação de mulheres grávidas e lactantes vivendo com HIV</t>
  </si>
  <si>
    <t>Aconselhamento sobre alimentação de bebês e crianças</t>
  </si>
  <si>
    <t>Monitoramento de doações de substitutos do leite materno</t>
  </si>
  <si>
    <t>PROT - conscientização</t>
  </si>
  <si>
    <t>PROT - Suporte Psicossocial (SPS)</t>
  </si>
  <si>
    <t>PROT - Treinamento de provedores de serviços de proteção</t>
  </si>
  <si>
    <t>PROT - Monitoramento e análise de proteção</t>
  </si>
  <si>
    <t>PROT - Suporte Adaptado a Pessoas / Grupos Vulneráveis</t>
  </si>
  <si>
    <t>VBG - Violência Baseada no Género - Sensibilização</t>
  </si>
  <si>
    <t>VBG - Suporte Psicossocial (SPS)</t>
  </si>
  <si>
    <t>VBG - Gerenciamento de casos e encaminhamento (com base no site)</t>
  </si>
  <si>
    <t>VBG - Gerenciamento de casos e encaminhamento (baseado na comunidade)</t>
  </si>
  <si>
    <t>VBG - Envolvimento da comunidade por meio de distribuição de itens não alimentares</t>
  </si>
  <si>
    <t>VBG - Serviço de proteção integrado em espaços seguros</t>
  </si>
  <si>
    <t>PC - Protective communities</t>
  </si>
  <si>
    <t>PC - Sofrimento psicossocial e transtorno mental</t>
  </si>
  <si>
    <t>PC - Crianças desacompanhadas e separadas</t>
  </si>
  <si>
    <t>PC - Gerenciamento de casos</t>
  </si>
  <si>
    <t>Telecomunicações de Emergência</t>
  </si>
  <si>
    <t>Relief</t>
  </si>
  <si>
    <t>Quissanga Sede</t>
  </si>
  <si>
    <t>Macomia Sede</t>
  </si>
  <si>
    <t>Muidumbe Sede</t>
  </si>
  <si>
    <t>Community engagement</t>
  </si>
  <si>
    <t>Health system strengthening</t>
  </si>
  <si>
    <t>Reconstruction of Health Facilities</t>
  </si>
  <si>
    <t>Emergency Response</t>
  </si>
  <si>
    <t>Distribution</t>
  </si>
  <si>
    <t xml:space="preserve">Identification and Treatment of acute malnutrition </t>
  </si>
  <si>
    <t>Coordination, monitoring and surveillance</t>
  </si>
  <si>
    <t>Maternal nutrition, Infant and Young Child Nutrition &amp; Micronutrient supplementation</t>
  </si>
  <si>
    <t>Reconstruction of Infrastructure</t>
  </si>
  <si>
    <t>Sexual and Reproductive Health</t>
  </si>
  <si>
    <t>Malnutrition screening for children Under 5</t>
  </si>
  <si>
    <t>Counselling on Infant and Young Child Feeding</t>
  </si>
  <si>
    <t>Vitamin A supplementation</t>
  </si>
  <si>
    <t>Deworming</t>
  </si>
  <si>
    <t>PC - Psychosocial support services</t>
  </si>
  <si>
    <t>PC - Desenvolvimento infantil precoce</t>
  </si>
  <si>
    <t>PC - Nutrition para crianças</t>
  </si>
  <si>
    <t>PC -Nutrição para crianças e saúde sexual reprodutiva</t>
  </si>
  <si>
    <t>PC-Work com crianças vulneráveis</t>
  </si>
  <si>
    <t>4.1 - Dissemination of WASH related messages through mass media &amp; community activites.</t>
  </si>
  <si>
    <t>4.2 - Household level hygiene promotion activities</t>
  </si>
  <si>
    <t>4.3 - Procurement and distribution of WASH related NFIs</t>
  </si>
  <si>
    <t>3.1 - Installation and management of latrines</t>
  </si>
  <si>
    <t>3.4 - Installation and management of bathing facilities</t>
  </si>
  <si>
    <t>2.3 - Distribution of household water treatment materials / products</t>
  </si>
  <si>
    <t>3.3 Promotion of self-construction of latrines</t>
  </si>
  <si>
    <t>2.4 - Rehabilitation and disinfection of existing water points</t>
  </si>
  <si>
    <t>2.1 - Restoration of centralized of water supply systems</t>
  </si>
  <si>
    <t>2.5 - Construction of new water sources</t>
  </si>
  <si>
    <t>2.2 - Emergency water supply/trucking to accommodation centres / transit camps</t>
  </si>
  <si>
    <t>3.2 - Solid waste management</t>
  </si>
  <si>
    <t>Meluco Sede</t>
  </si>
  <si>
    <t>Supplies</t>
  </si>
  <si>
    <t>Infrastructure</t>
  </si>
  <si>
    <t>Others</t>
  </si>
  <si>
    <t>Mueda Sede</t>
  </si>
  <si>
    <t>Food distribution in kind</t>
  </si>
  <si>
    <t>Manica Sede</t>
  </si>
  <si>
    <t>CP - Early Childhood Development</t>
  </si>
  <si>
    <t>CP - Nutrition for children and sexual health reproduction</t>
  </si>
  <si>
    <t>PC - Nutrição para crianças e reprodução de saúde sexual</t>
  </si>
  <si>
    <t>CP - Work with vulnerable children</t>
  </si>
  <si>
    <t>PC - Trabalhar com crianças vulneráveis</t>
  </si>
  <si>
    <t>Chiure Sede</t>
  </si>
  <si>
    <t>Ancuabe Sede</t>
  </si>
  <si>
    <t>Balama Sede</t>
  </si>
  <si>
    <t>Ibo Sede</t>
  </si>
  <si>
    <t>Mecufi Sede</t>
  </si>
  <si>
    <t>Metuge Sede</t>
  </si>
  <si>
    <t>Mocimboa Da Praia Sede</t>
  </si>
  <si>
    <t>Montepuez Sede</t>
  </si>
  <si>
    <t>Namuno Sede</t>
  </si>
  <si>
    <t>Nangade Sede</t>
  </si>
  <si>
    <t>Palma Sede</t>
  </si>
  <si>
    <t>Chibuto Sede</t>
  </si>
  <si>
    <t>Chigubo Sede</t>
  </si>
  <si>
    <t>Chokwe Sede</t>
  </si>
  <si>
    <t>Chongoene Sede</t>
  </si>
  <si>
    <t>Mabalane Sede</t>
  </si>
  <si>
    <t>Mandlakaze Sede</t>
  </si>
  <si>
    <t>Massingir Sede</t>
  </si>
  <si>
    <t>Funhalouro Sede</t>
  </si>
  <si>
    <t>Homoine Sede</t>
  </si>
  <si>
    <t>Inharrime Sede</t>
  </si>
  <si>
    <t>Inhassoro Sede</t>
  </si>
  <si>
    <t>Jangamo Sede</t>
  </si>
  <si>
    <t>Mabote Sede</t>
  </si>
  <si>
    <t>Massinga Sede</t>
  </si>
  <si>
    <t>Morrumbene Sede</t>
  </si>
  <si>
    <t>Panda Sede</t>
  </si>
  <si>
    <t>Vilankulo Sede</t>
  </si>
  <si>
    <t>Gondola Sede</t>
  </si>
  <si>
    <t>Guro Sede</t>
  </si>
  <si>
    <t>Macate Sede</t>
  </si>
  <si>
    <t>Macossa Sede</t>
  </si>
  <si>
    <t>Sussundenga Sede</t>
  </si>
  <si>
    <t>Vanduzi Sede</t>
  </si>
  <si>
    <t>Boane Sede</t>
  </si>
  <si>
    <t>Magude Sede</t>
  </si>
  <si>
    <t>Manhiça Sede</t>
  </si>
  <si>
    <t>Marracuene Sede</t>
  </si>
  <si>
    <t>Moamba Sede</t>
  </si>
  <si>
    <t>Namaacha Sede</t>
  </si>
  <si>
    <t>Angoche Sede</t>
  </si>
  <si>
    <t>Ilha De Moçambique Sede</t>
  </si>
  <si>
    <t>Lalaua Sede</t>
  </si>
  <si>
    <t>Mapai Sede</t>
  </si>
  <si>
    <t>Massangena Sede</t>
  </si>
  <si>
    <t>Maxixe Sede</t>
  </si>
  <si>
    <t>Larde Sede</t>
  </si>
  <si>
    <t>Liúpo Sede</t>
  </si>
  <si>
    <t>Malema Sede</t>
  </si>
  <si>
    <t>Meconta Sede</t>
  </si>
  <si>
    <t>Mecuburi Sede</t>
  </si>
  <si>
    <t>Memba Sede</t>
  </si>
  <si>
    <t>Moma Sede</t>
  </si>
  <si>
    <t>Monapo Sede</t>
  </si>
  <si>
    <t>Mossuril Sede</t>
  </si>
  <si>
    <t>Muecate Sede</t>
  </si>
  <si>
    <t>Murrupula Sede</t>
  </si>
  <si>
    <t>Nacala Sede</t>
  </si>
  <si>
    <t>Nacala-A-Velha Sede</t>
  </si>
  <si>
    <t>Nacaroa Sede</t>
  </si>
  <si>
    <t>Rapale Sede</t>
  </si>
  <si>
    <t>Ribaue Sede</t>
  </si>
  <si>
    <t>Chimbonila Sede</t>
  </si>
  <si>
    <t>Cuamba Sede</t>
  </si>
  <si>
    <t>Ilha Licom Sede</t>
  </si>
  <si>
    <t>Ilha Risunodo Sede</t>
  </si>
  <si>
    <t>Lago Niassa Sede</t>
  </si>
  <si>
    <t>Mandimba Sede</t>
  </si>
  <si>
    <t>Marrupa Sede</t>
  </si>
  <si>
    <t>Maua Sede</t>
  </si>
  <si>
    <t>Mavago Sede</t>
  </si>
  <si>
    <t>Mecula Sede</t>
  </si>
  <si>
    <t>Metarica Sede</t>
  </si>
  <si>
    <t>Muembe Sede</t>
  </si>
  <si>
    <t>Nipepe Sede</t>
  </si>
  <si>
    <t>Buzi Sede</t>
  </si>
  <si>
    <t>Caia Sede</t>
  </si>
  <si>
    <t>Chemba Sede</t>
  </si>
  <si>
    <t>Chibabava Sede</t>
  </si>
  <si>
    <t>Dondo Sede</t>
  </si>
  <si>
    <t>Gorongosa Sede</t>
  </si>
  <si>
    <t>Machanga Sede</t>
  </si>
  <si>
    <t>Maringue Sede</t>
  </si>
  <si>
    <t>Marromeu Sede</t>
  </si>
  <si>
    <t>Muanza Sede</t>
  </si>
  <si>
    <t>Nhamatanda Sede</t>
  </si>
  <si>
    <t>Chifunde Sede</t>
  </si>
  <si>
    <t>Doa Sede</t>
  </si>
  <si>
    <t>Marara Sede</t>
  </si>
  <si>
    <t>Moatize Sede</t>
  </si>
  <si>
    <t>Tsangano Sede</t>
  </si>
  <si>
    <t>Zumbu Sede</t>
  </si>
  <si>
    <t>Alto Molocue Sede</t>
  </si>
  <si>
    <t>Chinde Sede</t>
  </si>
  <si>
    <t>Derre Sede</t>
  </si>
  <si>
    <t>Gile Sede</t>
  </si>
  <si>
    <t>Gurue Sede</t>
  </si>
  <si>
    <t>Ile Sede</t>
  </si>
  <si>
    <t>Inhassunge Sede</t>
  </si>
  <si>
    <t>Luabo Sede</t>
  </si>
  <si>
    <t>Lugela Sede</t>
  </si>
  <si>
    <t>Maquival Sede</t>
  </si>
  <si>
    <t>Milange Sede</t>
  </si>
  <si>
    <t>Mocuba Sede</t>
  </si>
  <si>
    <t>Mocubela Sede</t>
  </si>
  <si>
    <t>Molumbo Sede</t>
  </si>
  <si>
    <t>Mopeia Sede</t>
  </si>
  <si>
    <t>Morrumbala Sede</t>
  </si>
  <si>
    <t>Mulevala Sede</t>
  </si>
  <si>
    <t>Namacurra Sede</t>
  </si>
  <si>
    <t>Namarroi Sede</t>
  </si>
  <si>
    <t>Nicoadala Sede</t>
  </si>
  <si>
    <t>Pebane Sede</t>
  </si>
  <si>
    <t>Ocorrência</t>
  </si>
  <si>
    <t>EVENT TYPES</t>
  </si>
  <si>
    <t>Event Name</t>
  </si>
  <si>
    <t>Cyclone Idai</t>
  </si>
  <si>
    <t>Cyclone Kenneth</t>
  </si>
  <si>
    <t>Drought</t>
  </si>
  <si>
    <t>Insecurity</t>
  </si>
  <si>
    <t>Código do Projeto HRP</t>
  </si>
  <si>
    <t>#donor+names</t>
  </si>
  <si>
    <t>#hrp +project +code</t>
  </si>
  <si>
    <t>#event +name</t>
  </si>
  <si>
    <t>Save the Children</t>
  </si>
  <si>
    <t>dinheiro em espécie (cash)</t>
  </si>
  <si>
    <t>cupom (voucher)</t>
  </si>
  <si>
    <t>Abrigo/ Artigos não alimentares (Shelter/NFI)</t>
  </si>
  <si>
    <t>HH</t>
  </si>
  <si>
    <t>NFIs</t>
  </si>
  <si>
    <t>Training</t>
  </si>
  <si>
    <t>TYPE OF CONTEXT</t>
  </si>
  <si>
    <t>Context EN</t>
  </si>
  <si>
    <t>ContextPT</t>
  </si>
  <si>
    <t>Urban</t>
  </si>
  <si>
    <t>Urbano</t>
  </si>
  <si>
    <t>Periurban</t>
  </si>
  <si>
    <t>Periurbano</t>
  </si>
  <si>
    <t>Rural</t>
  </si>
  <si>
    <t>Temporary Shelter</t>
  </si>
  <si>
    <t>IND</t>
  </si>
  <si>
    <t>YES/NO</t>
  </si>
  <si>
    <t>MTS</t>
  </si>
  <si>
    <t>Tipo de organização - Organização líder</t>
  </si>
  <si>
    <t>Tipo de organizaçã - Parceiro de Implementação</t>
  </si>
  <si>
    <t>Training : Skilled Labour
Treinamento especializado</t>
  </si>
  <si>
    <t>Permanent Shelter</t>
  </si>
  <si>
    <t>Delivery Mechanism</t>
  </si>
  <si>
    <t>Yes</t>
  </si>
  <si>
    <t>No</t>
  </si>
  <si>
    <t>dd/mm/yyyy</t>
  </si>
  <si>
    <t>ECHO</t>
  </si>
  <si>
    <t>ABC</t>
  </si>
  <si>
    <t>XYZ</t>
  </si>
  <si>
    <t>Amount spent overall per HH (if known)</t>
  </si>
  <si>
    <t>USAID</t>
  </si>
  <si>
    <t>WVI</t>
  </si>
  <si>
    <r>
      <t xml:space="preserve">Organização líder
</t>
    </r>
    <r>
      <rPr>
        <i/>
        <sz val="11"/>
        <color rgb="FF002060"/>
        <rFont val="Calibri "/>
      </rPr>
      <t>Lead Organization</t>
    </r>
  </si>
  <si>
    <r>
      <t xml:space="preserve">Doadores
</t>
    </r>
    <r>
      <rPr>
        <i/>
        <sz val="11"/>
        <color rgb="FF002060"/>
        <rFont val="Calibri "/>
      </rPr>
      <t>Donors</t>
    </r>
  </si>
  <si>
    <r>
      <t xml:space="preserve">Parceiro de Implementação
</t>
    </r>
    <r>
      <rPr>
        <i/>
        <sz val="11"/>
        <color rgb="FF002060"/>
        <rFont val="Calibri "/>
      </rPr>
      <t>Implementing Partner</t>
    </r>
  </si>
  <si>
    <r>
      <t xml:space="preserve">Província
</t>
    </r>
    <r>
      <rPr>
        <i/>
        <sz val="11"/>
        <color rgb="FF002060"/>
        <rFont val="Calibri "/>
      </rPr>
      <t>Province</t>
    </r>
  </si>
  <si>
    <r>
      <t xml:space="preserve">Distrito
</t>
    </r>
    <r>
      <rPr>
        <i/>
        <sz val="11"/>
        <color rgb="FF002060"/>
        <rFont val="Calibri "/>
      </rPr>
      <t>District</t>
    </r>
  </si>
  <si>
    <r>
      <t xml:space="preserve">Posto
</t>
    </r>
    <r>
      <rPr>
        <i/>
        <sz val="11"/>
        <color rgb="FF002060"/>
        <rFont val="Calibri "/>
      </rPr>
      <t>Post</t>
    </r>
  </si>
  <si>
    <r>
      <t xml:space="preserve">Localidade
</t>
    </r>
    <r>
      <rPr>
        <i/>
        <sz val="11"/>
        <color rgb="FF002060"/>
        <rFont val="Calibri "/>
      </rPr>
      <t>Locality</t>
    </r>
  </si>
  <si>
    <r>
      <t xml:space="preserve">Aldeia / Bairro
</t>
    </r>
    <r>
      <rPr>
        <i/>
        <sz val="11"/>
        <color rgb="FF002060"/>
        <rFont val="Calibri "/>
      </rPr>
      <t>Village/Neighbourhood</t>
    </r>
  </si>
  <si>
    <r>
      <t xml:space="preserve">Mantas
</t>
    </r>
    <r>
      <rPr>
        <i/>
        <sz val="11"/>
        <color rgb="FF002060"/>
        <rFont val="Calibri "/>
      </rPr>
      <t>Blankets</t>
    </r>
  </si>
  <si>
    <r>
      <t xml:space="preserve">Esteiras
</t>
    </r>
    <r>
      <rPr>
        <i/>
        <sz val="11"/>
        <color rgb="FF002060"/>
        <rFont val="Calibri "/>
      </rPr>
      <t>Mats</t>
    </r>
  </si>
  <si>
    <r>
      <t xml:space="preserve">Redes de mosquito
</t>
    </r>
    <r>
      <rPr>
        <i/>
        <sz val="11"/>
        <color rgb="FF002060"/>
        <rFont val="Calibri "/>
      </rPr>
      <t>Mosquito nets</t>
    </r>
  </si>
  <si>
    <r>
      <t xml:space="preserve">Kits de cozinha
</t>
    </r>
    <r>
      <rPr>
        <i/>
        <sz val="11"/>
        <color rgb="FF002060"/>
        <rFont val="Calibri "/>
      </rPr>
      <t>Kitchen sets</t>
    </r>
  </si>
  <si>
    <r>
      <t xml:space="preserve">Baldes de plasticos
</t>
    </r>
    <r>
      <rPr>
        <i/>
        <sz val="11"/>
        <color rgb="FF002060"/>
        <rFont val="Calibri "/>
      </rPr>
      <t>Plastic buckets</t>
    </r>
    <r>
      <rPr>
        <sz val="11"/>
        <color rgb="FF002060"/>
        <rFont val="Calibri "/>
      </rPr>
      <t xml:space="preserve">
</t>
    </r>
  </si>
  <si>
    <r>
      <t xml:space="preserve">Bidao
</t>
    </r>
    <r>
      <rPr>
        <i/>
        <sz val="11"/>
        <color rgb="FF002060"/>
        <rFont val="Calibri "/>
      </rPr>
      <t>Jerrycan</t>
    </r>
  </si>
  <si>
    <r>
      <t xml:space="preserve">Lanternas Solares
</t>
    </r>
    <r>
      <rPr>
        <i/>
        <sz val="11"/>
        <color rgb="FF002060"/>
        <rFont val="Calibri "/>
      </rPr>
      <t>Solar lights</t>
    </r>
  </si>
  <si>
    <r>
      <t xml:space="preserve">Dinheiro
</t>
    </r>
    <r>
      <rPr>
        <i/>
        <sz val="11"/>
        <color rgb="FF002060"/>
        <rFont val="Calibri "/>
      </rPr>
      <t>Cash</t>
    </r>
  </si>
  <si>
    <r>
      <t xml:space="preserve">Cupom/Senha
</t>
    </r>
    <r>
      <rPr>
        <i/>
        <sz val="11"/>
        <color rgb="FF002060"/>
        <rFont val="Calibri "/>
      </rPr>
      <t>Voucher</t>
    </r>
  </si>
  <si>
    <r>
      <t xml:space="preserve">Valor em dinheiro (para cupom/senha)
</t>
    </r>
    <r>
      <rPr>
        <i/>
        <sz val="11"/>
        <color rgb="FF002060"/>
        <rFont val="Calibri "/>
      </rPr>
      <t>Value in cash (for cash/voucher)</t>
    </r>
  </si>
  <si>
    <r>
      <t xml:space="preserve">Em espécie
</t>
    </r>
    <r>
      <rPr>
        <i/>
        <sz val="11"/>
        <color rgb="FF002060"/>
        <rFont val="Calibri "/>
      </rPr>
      <t>In-kind</t>
    </r>
  </si>
  <si>
    <r>
      <t xml:space="preserve">Total de famílias atingidas
</t>
    </r>
    <r>
      <rPr>
        <b/>
        <i/>
        <sz val="11"/>
        <rFont val="Calibri "/>
      </rPr>
      <t>Total HHs reached</t>
    </r>
    <r>
      <rPr>
        <b/>
        <sz val="11"/>
        <rFont val="Calibri "/>
      </rPr>
      <t xml:space="preserve">
</t>
    </r>
  </si>
  <si>
    <r>
      <t xml:space="preserve">Total de indivíduos atingidos
</t>
    </r>
    <r>
      <rPr>
        <b/>
        <i/>
        <sz val="11"/>
        <rFont val="Calibri "/>
      </rPr>
      <t>Total Ind reached</t>
    </r>
  </si>
  <si>
    <r>
      <t xml:space="preserve">Data de início
</t>
    </r>
    <r>
      <rPr>
        <b/>
        <i/>
        <sz val="9"/>
        <color theme="0"/>
        <rFont val="Calibri "/>
      </rPr>
      <t>Start date</t>
    </r>
  </si>
  <si>
    <r>
      <t xml:space="preserve">Data final
</t>
    </r>
    <r>
      <rPr>
        <b/>
        <i/>
        <sz val="9"/>
        <color theme="0"/>
        <rFont val="Calibri "/>
      </rPr>
      <t>End date</t>
    </r>
  </si>
  <si>
    <r>
      <t xml:space="preserve">Estado
</t>
    </r>
    <r>
      <rPr>
        <b/>
        <i/>
        <sz val="9"/>
        <color theme="0"/>
        <rFont val="Calibri "/>
      </rPr>
      <t>Status</t>
    </r>
  </si>
  <si>
    <r>
      <t>Atividade de resposta</t>
    </r>
    <r>
      <rPr>
        <sz val="9"/>
        <color theme="4" tint="-0.499984740745262"/>
        <rFont val="Calibri "/>
      </rPr>
      <t xml:space="preserve"> - tipo</t>
    </r>
    <r>
      <rPr>
        <i/>
        <sz val="11"/>
        <color theme="4" tint="-0.499984740745262"/>
        <rFont val="Calibri "/>
      </rPr>
      <t xml:space="preserve">
Response activity type</t>
    </r>
  </si>
  <si>
    <r>
      <rPr>
        <sz val="11"/>
        <color rgb="FFFF0000"/>
        <rFont val="Calibri "/>
      </rPr>
      <t>Tipo de contexto</t>
    </r>
    <r>
      <rPr>
        <sz val="11"/>
        <color rgb="FF002060"/>
        <rFont val="Calibri "/>
      </rPr>
      <t xml:space="preserve">
</t>
    </r>
    <r>
      <rPr>
        <i/>
        <sz val="11"/>
        <color rgb="FF002060"/>
        <rFont val="Calibri "/>
      </rPr>
      <t>Type of context</t>
    </r>
    <r>
      <rPr>
        <sz val="11"/>
        <color rgb="FF002060"/>
        <rFont val="Calibri "/>
      </rPr>
      <t xml:space="preserve">
</t>
    </r>
  </si>
  <si>
    <r>
      <t>QUEM/</t>
    </r>
    <r>
      <rPr>
        <b/>
        <i/>
        <u/>
        <sz val="22"/>
        <color rgb="FF002060"/>
        <rFont val="Calibri"/>
        <family val="2"/>
        <scheme val="minor"/>
      </rPr>
      <t>WHO</t>
    </r>
  </si>
  <si>
    <r>
      <t>ONDE/</t>
    </r>
    <r>
      <rPr>
        <b/>
        <i/>
        <u/>
        <sz val="22"/>
        <color rgb="FF002060"/>
        <rFont val="Calibri "/>
      </rPr>
      <t>WHERE</t>
    </r>
  </si>
  <si>
    <r>
      <t>O QUE/</t>
    </r>
    <r>
      <rPr>
        <b/>
        <i/>
        <u/>
        <sz val="22"/>
        <color theme="4" tint="-0.499984740745262"/>
        <rFont val="Calibri"/>
        <family val="2"/>
        <scheme val="minor"/>
      </rPr>
      <t>WHAT</t>
    </r>
  </si>
  <si>
    <r>
      <t xml:space="preserve">Soluções de Abrigos Temporários
</t>
    </r>
    <r>
      <rPr>
        <b/>
        <i/>
        <sz val="9"/>
        <rFont val="Calibri "/>
      </rPr>
      <t>Temporary Shelter Solutions</t>
    </r>
  </si>
  <si>
    <r>
      <t xml:space="preserve">Soluções de Abrigo Permanente
</t>
    </r>
    <r>
      <rPr>
        <b/>
        <i/>
        <sz val="11"/>
        <color theme="1"/>
        <rFont val="Calibri"/>
        <family val="2"/>
        <scheme val="minor"/>
      </rPr>
      <t>Permanent Shelter Solutions</t>
    </r>
  </si>
  <si>
    <t>Kits/Tools</t>
  </si>
  <si>
    <t>Construction Materials
Materiais de construção</t>
  </si>
  <si>
    <t>Technical assistance (SSRS) or Supervision 
Asistencia tecnica</t>
  </si>
  <si>
    <r>
      <t xml:space="preserve">Kit de ferramentas
</t>
    </r>
    <r>
      <rPr>
        <i/>
        <sz val="11"/>
        <color rgb="FF002060"/>
        <rFont val="Calibri "/>
      </rPr>
      <t>Tool Kits</t>
    </r>
    <r>
      <rPr>
        <sz val="11"/>
        <color rgb="FF002060"/>
        <rFont val="Calibri "/>
      </rPr>
      <t xml:space="preserve">
</t>
    </r>
  </si>
  <si>
    <r>
      <t xml:space="preserve">Kits de equipamento
</t>
    </r>
    <r>
      <rPr>
        <i/>
        <sz val="11"/>
        <color rgb="FF002060"/>
        <rFont val="Calibri "/>
      </rPr>
      <t>Equipment kit</t>
    </r>
    <r>
      <rPr>
        <sz val="11"/>
        <color rgb="FF002060"/>
        <rFont val="Calibri "/>
      </rPr>
      <t xml:space="preserve">
</t>
    </r>
  </si>
  <si>
    <t>QUEM/WHO</t>
  </si>
  <si>
    <t>ONDE/WHERE</t>
  </si>
  <si>
    <t>O QUE/WHAT</t>
  </si>
  <si>
    <t>QUANDO/WHEN</t>
  </si>
  <si>
    <t>Recover Shelter Assistance Options</t>
  </si>
  <si>
    <r>
      <t xml:space="preserve">Tendas
</t>
    </r>
    <r>
      <rPr>
        <i/>
        <sz val="11"/>
        <color rgb="FF002060"/>
        <rFont val="Calibri "/>
      </rPr>
      <t>Tents</t>
    </r>
  </si>
  <si>
    <r>
      <t xml:space="preserve">Lonas
</t>
    </r>
    <r>
      <rPr>
        <i/>
        <sz val="11"/>
        <color rgb="FF002060"/>
        <rFont val="Calibri "/>
      </rPr>
      <t>Tarpaulins</t>
    </r>
    <r>
      <rPr>
        <sz val="11"/>
        <color rgb="FF002060"/>
        <rFont val="Calibri "/>
      </rPr>
      <t xml:space="preserve"> - 2 per HH</t>
    </r>
  </si>
  <si>
    <r>
      <t xml:space="preserve">Lonas
</t>
    </r>
    <r>
      <rPr>
        <i/>
        <sz val="11"/>
        <color rgb="FF002060"/>
        <rFont val="Calibri "/>
      </rPr>
      <t>Tarpaulins</t>
    </r>
    <r>
      <rPr>
        <sz val="11"/>
        <color rgb="FF002060"/>
        <rFont val="Calibri "/>
      </rPr>
      <t xml:space="preserve"> - 1 per HH</t>
    </r>
  </si>
  <si>
    <r>
      <t xml:space="preserve">Ben Abrigo Temporário
</t>
    </r>
    <r>
      <rPr>
        <b/>
        <i/>
        <sz val="9"/>
        <rFont val="Calibri "/>
      </rPr>
      <t>Ben Temporary Shelter</t>
    </r>
  </si>
  <si>
    <t xml:space="preserve">Additional Comments / Details
 e.g. Specification of kits, specification and quantities of construction materials per HH, details on cash programming, etc.  </t>
  </si>
  <si>
    <r>
      <t xml:space="preserve">Ben Abrigo Permanente
</t>
    </r>
    <r>
      <rPr>
        <b/>
        <i/>
        <sz val="9"/>
        <rFont val="Calibri "/>
      </rPr>
      <t>Ben Permanent Shelter</t>
    </r>
  </si>
  <si>
    <t>HH/IND REACHED</t>
  </si>
  <si>
    <r>
      <t xml:space="preserve">T_Total de famílias
</t>
    </r>
    <r>
      <rPr>
        <b/>
        <i/>
        <sz val="11"/>
        <rFont val="Calibri "/>
      </rPr>
      <t xml:space="preserve">Total </t>
    </r>
    <r>
      <rPr>
        <b/>
        <i/>
        <u/>
        <sz val="11"/>
        <rFont val="Calibri "/>
      </rPr>
      <t>HHs</t>
    </r>
  </si>
  <si>
    <r>
      <t xml:space="preserve">P_Total de famílias
</t>
    </r>
    <r>
      <rPr>
        <b/>
        <i/>
        <sz val="11"/>
        <rFont val="Calibri "/>
      </rPr>
      <t xml:space="preserve">Total </t>
    </r>
    <r>
      <rPr>
        <b/>
        <i/>
        <u/>
        <sz val="11"/>
        <rFont val="Calibri "/>
      </rPr>
      <t>HHs</t>
    </r>
  </si>
  <si>
    <t xml:space="preserve">T_Total IND
</t>
  </si>
  <si>
    <t xml:space="preserve">P_Total IND
</t>
  </si>
  <si>
    <t>Aimutin</t>
  </si>
  <si>
    <t>Comoro</t>
  </si>
  <si>
    <t>(_ _).(_ _ _ _ _ _)</t>
  </si>
  <si>
    <t xml:space="preserve">(_ _).(_ _ _ _ _ _) </t>
  </si>
  <si>
    <t>Latitude
(Decimal Degrees)</t>
  </si>
  <si>
    <t>Longitude
(Decimal Degrees)</t>
  </si>
  <si>
    <t>HRP</t>
  </si>
  <si>
    <t>Concluido/Completed</t>
  </si>
  <si>
    <t>Em curso/Ongoing</t>
  </si>
  <si>
    <t>Planeado/Planned</t>
  </si>
  <si>
    <r>
      <t xml:space="preserve">1. Pacote de Abrigos de Emergência 
</t>
    </r>
    <r>
      <rPr>
        <i/>
        <sz val="11"/>
        <color rgb="FF002060"/>
        <rFont val="Calibri "/>
      </rPr>
      <t>1. Emergency Shelter kit</t>
    </r>
  </si>
  <si>
    <r>
      <t xml:space="preserve">2. Melhoramento dos Abrigos de Emergência
</t>
    </r>
    <r>
      <rPr>
        <i/>
        <sz val="11"/>
        <color rgb="FF002060"/>
        <rFont val="Calibri "/>
      </rPr>
      <t>2. Emergency Shelter upgrade</t>
    </r>
  </si>
  <si>
    <r>
      <t xml:space="preserve">3. Abrigos de Transição 
</t>
    </r>
    <r>
      <rPr>
        <i/>
        <sz val="11"/>
        <color rgb="FF002060"/>
        <rFont val="Calibri "/>
      </rPr>
      <t>3. Transitional Shelter</t>
    </r>
  </si>
  <si>
    <t xml:space="preserve">4b. Reparação e Reforço - Construção de Alvenaria
4b. Repair and Retrofit  - Block Construction </t>
  </si>
  <si>
    <r>
      <t xml:space="preserve">5. Casa Nuclear Expansível
</t>
    </r>
    <r>
      <rPr>
        <i/>
        <sz val="11"/>
        <color rgb="FF002060"/>
        <rFont val="Calibri "/>
      </rPr>
      <t>5. Upgradable Core House</t>
    </r>
  </si>
  <si>
    <r>
      <t xml:space="preserve">6. Casas Permanentes
</t>
    </r>
    <r>
      <rPr>
        <i/>
        <sz val="11"/>
        <color rgb="FF002060"/>
        <rFont val="Calibri "/>
      </rPr>
      <t>6. Permanent House</t>
    </r>
  </si>
  <si>
    <t>7. Settlement Planning conducted? 
7. Planificação e Desenvolvimento de Assentamentos feito?</t>
  </si>
  <si>
    <t>Sleeping</t>
  </si>
  <si>
    <t>Cooking &amp; Eating</t>
  </si>
  <si>
    <t>Locality type</t>
  </si>
  <si>
    <t>Resettlement site</t>
  </si>
  <si>
    <t>Local community</t>
  </si>
  <si>
    <t>Choose type</t>
  </si>
  <si>
    <r>
      <t xml:space="preserve">4a. Reparação e Reforço - Tradicional
</t>
    </r>
    <r>
      <rPr>
        <i/>
        <sz val="11"/>
        <color rgb="FF002060"/>
        <rFont val="Calibri "/>
      </rPr>
      <t>4a. Repair and Retrofit  - Traditional</t>
    </r>
  </si>
  <si>
    <t>All data</t>
  </si>
  <si>
    <t>Duplication</t>
  </si>
  <si>
    <t>Revised version (21 November, 2019)</t>
  </si>
  <si>
    <t>Additional column if needed</t>
  </si>
  <si>
    <t xml:space="preserve">Additional Comments / Details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</si>
</sst>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00000000"/>
    <numFmt numFmtId="165" formatCode="_-* #,##0_-;\-* #,##0_-;_-* &quot;-&quot;??_-;_-@_-"/>
  </numFmts>
  <fonts count="46">
    <font>
      <sz val="11"/>
      <color theme="1"/>
      <name val="Calibri"/>
      <family val="2"/>
      <scheme val="minor"/>
    </font>
    <font>
      <sz val="9"/>
      <color theme="1"/>
      <name val="Segoe UI Light"/>
      <family val="2"/>
    </font>
    <font>
      <sz val="12"/>
      <color rgb="FF000000"/>
      <name val="Calibri"/>
      <family val="2"/>
    </font>
    <font>
      <b/>
      <sz val="14"/>
      <color rgb="FF002060"/>
      <name val="Calibri"/>
      <family val="2"/>
      <scheme val="minor"/>
    </font>
    <font>
      <sz val="14"/>
      <color theme="1"/>
      <name val="Calibri"/>
      <family val="2"/>
      <scheme val="minor"/>
    </font>
    <font>
      <b/>
      <sz val="11"/>
      <color theme="1"/>
      <name val="Calibri"/>
      <family val="2"/>
      <scheme val="minor"/>
    </font>
    <font>
      <sz val="11"/>
      <color rgb="FF002060"/>
      <name val="Calibri "/>
    </font>
    <font>
      <sz val="11"/>
      <color theme="0"/>
      <name val="Calibri"/>
      <family val="2"/>
      <scheme val="minor"/>
    </font>
    <font>
      <sz val="8"/>
      <color rgb="FF002060"/>
      <name val="Calibri "/>
    </font>
    <font>
      <b/>
      <sz val="8"/>
      <color rgb="FF002060"/>
      <name val="Calibri "/>
    </font>
    <font>
      <sz val="11"/>
      <color theme="1"/>
      <name val="Calibri"/>
      <family val="2"/>
      <scheme val="minor"/>
    </font>
    <font>
      <sz val="9"/>
      <color theme="1"/>
      <name val="Calibri"/>
      <family val="2"/>
      <scheme val="minor"/>
    </font>
    <font>
      <b/>
      <sz val="9"/>
      <color theme="0"/>
      <name val="Calibri"/>
      <family val="2"/>
      <scheme val="minor"/>
    </font>
    <font>
      <sz val="9"/>
      <color theme="1"/>
      <name val="Humanitarian-Icons-v02"/>
    </font>
    <font>
      <sz val="11"/>
      <color rgb="FF000000"/>
      <name val="Calibri"/>
      <family val="2"/>
    </font>
    <font>
      <sz val="8"/>
      <color theme="9" tint="-0.249977111117893"/>
      <name val="Calibri"/>
      <family val="2"/>
      <scheme val="minor"/>
    </font>
    <font>
      <sz val="10"/>
      <color theme="9" tint="-0.249977111117893"/>
      <name val="Calibri"/>
      <family val="2"/>
      <scheme val="minor"/>
    </font>
    <font>
      <b/>
      <sz val="10"/>
      <color rgb="FF002060"/>
      <name val="Calibri "/>
    </font>
    <font>
      <sz val="8"/>
      <name val="Calibri"/>
      <family val="2"/>
      <scheme val="minor"/>
    </font>
    <font>
      <b/>
      <sz val="9"/>
      <color theme="0"/>
      <name val="Calibri "/>
    </font>
    <font>
      <b/>
      <sz val="9"/>
      <color rgb="FF002060"/>
      <name val="Calibri "/>
    </font>
    <font>
      <sz val="11"/>
      <color rgb="FFFF0000"/>
      <name val="Calibri "/>
    </font>
    <font>
      <b/>
      <sz val="11"/>
      <color rgb="FFFF0000"/>
      <name val="Calibri"/>
      <family val="2"/>
      <scheme val="minor"/>
    </font>
    <font>
      <b/>
      <sz val="11"/>
      <name val="Calibri "/>
    </font>
    <font>
      <b/>
      <sz val="9"/>
      <name val="Calibri "/>
    </font>
    <font>
      <b/>
      <u/>
      <sz val="22"/>
      <color theme="0"/>
      <name val="Calibri"/>
      <family val="2"/>
      <scheme val="minor"/>
    </font>
    <font>
      <b/>
      <u/>
      <sz val="22"/>
      <color rgb="FF002060"/>
      <name val="Calibri"/>
      <family val="2"/>
      <scheme val="minor"/>
    </font>
    <font>
      <b/>
      <u/>
      <sz val="22"/>
      <color rgb="FF002060"/>
      <name val="Calibri "/>
    </font>
    <font>
      <b/>
      <u/>
      <sz val="22"/>
      <color theme="4" tint="-0.499984740745262"/>
      <name val="Calibri"/>
      <family val="2"/>
      <scheme val="minor"/>
    </font>
    <font>
      <i/>
      <sz val="14"/>
      <color theme="4" tint="-0.499984740745262"/>
      <name val="Calibri"/>
      <family val="2"/>
      <scheme val="minor"/>
    </font>
    <font>
      <i/>
      <sz val="11"/>
      <color rgb="FF002060"/>
      <name val="Calibri "/>
    </font>
    <font>
      <b/>
      <i/>
      <sz val="11"/>
      <name val="Calibri "/>
    </font>
    <font>
      <b/>
      <i/>
      <sz val="9"/>
      <color theme="0"/>
      <name val="Calibri "/>
    </font>
    <font>
      <b/>
      <i/>
      <sz val="11"/>
      <color theme="1"/>
      <name val="Calibri"/>
      <family val="2"/>
      <scheme val="minor"/>
    </font>
    <font>
      <sz val="11"/>
      <color theme="4" tint="-0.499984740745262"/>
      <name val="Calibri "/>
    </font>
    <font>
      <sz val="9"/>
      <color theme="4" tint="-0.499984740745262"/>
      <name val="Calibri "/>
    </font>
    <font>
      <i/>
      <sz val="11"/>
      <color theme="4" tint="-0.499984740745262"/>
      <name val="Calibri "/>
    </font>
    <font>
      <b/>
      <i/>
      <u/>
      <sz val="22"/>
      <color rgb="FF002060"/>
      <name val="Calibri"/>
      <family val="2"/>
      <scheme val="minor"/>
    </font>
    <font>
      <b/>
      <i/>
      <u/>
      <sz val="22"/>
      <color rgb="FF002060"/>
      <name val="Calibri "/>
    </font>
    <font>
      <b/>
      <i/>
      <u/>
      <sz val="22"/>
      <color theme="4" tint="-0.499984740745262"/>
      <name val="Calibri"/>
      <family val="2"/>
      <scheme val="minor"/>
    </font>
    <font>
      <b/>
      <i/>
      <sz val="9"/>
      <name val="Calibri "/>
    </font>
    <font>
      <b/>
      <i/>
      <u/>
      <sz val="11"/>
      <name val="Calibri "/>
    </font>
    <font>
      <b/>
      <sz val="14"/>
      <name val="Calibri"/>
      <family val="2"/>
      <scheme val="minor"/>
    </font>
    <font>
      <b/>
      <sz val="11"/>
      <name val="Calibri"/>
      <family val="2"/>
      <scheme val="minor"/>
    </font>
    <font>
      <b/>
      <sz val="11"/>
      <color rgb="FF002060"/>
      <name val="Calibri "/>
    </font>
    <font>
      <b/>
      <sz val="11"/>
      <color theme="2" tint="-0.249977111117893"/>
      <name val="Calibri"/>
      <family val="2"/>
      <scheme val="minor"/>
    </font>
  </fonts>
  <fills count="19">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rgb="FFC00000"/>
        <bgColor indexed="64"/>
      </patternFill>
    </fill>
    <fill>
      <patternFill patternType="solid">
        <fgColor theme="4" tint="0.79998168889431442"/>
        <bgColor rgb="FF305496"/>
      </patternFill>
    </fill>
    <fill>
      <patternFill patternType="solid">
        <fgColor theme="5"/>
        <bgColor theme="5"/>
      </patternFill>
    </fill>
    <fill>
      <patternFill patternType="solid">
        <fgColor theme="0" tint="-0.249977111117893"/>
        <bgColor indexed="64"/>
      </patternFill>
    </fill>
    <fill>
      <patternFill patternType="solid">
        <fgColor rgb="FFFED2DB"/>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1" tint="0.34998626667073579"/>
        <bgColor indexed="64"/>
      </patternFill>
    </fill>
    <fill>
      <patternFill patternType="solid">
        <fgColor theme="4" tint="-0.499984740745262"/>
        <bgColor indexed="64"/>
      </patternFill>
    </fill>
    <fill>
      <patternFill patternType="solid">
        <fgColor theme="2" tint="-9.9978637043366805E-2"/>
        <bgColor indexed="64"/>
      </patternFill>
    </fill>
  </fills>
  <borders count="20">
    <border>
      <left/>
      <right/>
      <top/>
      <bottom/>
      <diagonal/>
    </border>
    <border>
      <left/>
      <right/>
      <top/>
      <bottom style="thin">
        <color indexed="64"/>
      </bottom>
      <diagonal/>
    </border>
    <border>
      <left/>
      <right/>
      <top style="thin">
        <color theme="5"/>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4">
    <xf numFmtId="0" fontId="0" fillId="0" borderId="0"/>
    <xf numFmtId="0" fontId="2" fillId="0" borderId="0"/>
    <xf numFmtId="0" fontId="1" fillId="0" borderId="0"/>
    <xf numFmtId="43" fontId="10" fillId="0" borderId="0" applyFont="0" applyFill="0" applyBorder="0" applyAlignment="0" applyProtection="0"/>
  </cellStyleXfs>
  <cellXfs count="210">
    <xf numFmtId="0" fontId="0" fillId="0" borderId="0" xfId="0"/>
    <xf numFmtId="0" fontId="0" fillId="0" borderId="1" xfId="0" applyBorder="1"/>
    <xf numFmtId="0" fontId="5" fillId="0" borderId="1" xfId="0" applyFont="1" applyBorder="1"/>
    <xf numFmtId="0" fontId="0" fillId="0" borderId="0" xfId="0" applyProtection="1">
      <protection locked="0"/>
    </xf>
    <xf numFmtId="0" fontId="4" fillId="0" borderId="0" xfId="0" applyFont="1" applyProtection="1">
      <protection locked="0"/>
    </xf>
    <xf numFmtId="0" fontId="11" fillId="0" borderId="0" xfId="2" applyFont="1" applyAlignment="1">
      <alignment vertical="top"/>
    </xf>
    <xf numFmtId="0" fontId="10" fillId="0" borderId="0" xfId="0" applyFont="1" applyAlignment="1">
      <alignment vertical="top"/>
    </xf>
    <xf numFmtId="1" fontId="11" fillId="0" borderId="0" xfId="2" applyNumberFormat="1" applyFont="1" applyAlignment="1">
      <alignment vertical="top"/>
    </xf>
    <xf numFmtId="164" fontId="11" fillId="0" borderId="0" xfId="2" applyNumberFormat="1" applyFont="1" applyAlignment="1">
      <alignment vertical="top"/>
    </xf>
    <xf numFmtId="0" fontId="11" fillId="0" borderId="0" xfId="2" applyFont="1"/>
    <xf numFmtId="0" fontId="10" fillId="0" borderId="0" xfId="0" applyFont="1"/>
    <xf numFmtId="0" fontId="11" fillId="0" borderId="2" xfId="2" applyNumberFormat="1" applyFont="1" applyBorder="1" applyAlignment="1"/>
    <xf numFmtId="1" fontId="11" fillId="0" borderId="0" xfId="2" applyNumberFormat="1" applyFont="1"/>
    <xf numFmtId="164" fontId="11" fillId="0" borderId="0" xfId="2" applyNumberFormat="1" applyFont="1"/>
    <xf numFmtId="0" fontId="11" fillId="0" borderId="0" xfId="2" applyFont="1" applyFill="1"/>
    <xf numFmtId="0" fontId="5" fillId="0" borderId="1" xfId="0" applyFont="1"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13" fillId="0" borderId="0" xfId="0" applyFont="1" applyAlignment="1" applyProtection="1">
      <alignment horizontal="center"/>
      <protection locked="0"/>
    </xf>
    <xf numFmtId="0" fontId="14" fillId="0" borderId="3" xfId="0" applyFont="1" applyBorder="1" applyAlignment="1">
      <alignment wrapText="1"/>
    </xf>
    <xf numFmtId="0" fontId="0" fillId="0" borderId="4" xfId="0" applyFill="1" applyBorder="1"/>
    <xf numFmtId="14" fontId="0" fillId="0" borderId="4" xfId="0" applyNumberFormat="1" applyFont="1" applyFill="1" applyBorder="1" applyAlignment="1" applyProtection="1">
      <alignment horizontal="center"/>
      <protection locked="0"/>
    </xf>
    <xf numFmtId="0" fontId="0" fillId="6" borderId="4" xfId="0" applyFont="1" applyFill="1" applyBorder="1" applyAlignment="1">
      <alignment horizontal="left" vertical="center"/>
    </xf>
    <xf numFmtId="0" fontId="12" fillId="9" borderId="0" xfId="2" applyNumberFormat="1" applyFont="1" applyFill="1" applyBorder="1" applyAlignment="1">
      <alignment vertical="top"/>
    </xf>
    <xf numFmtId="0" fontId="11" fillId="0" borderId="0" xfId="2" applyNumberFormat="1" applyFont="1" applyFill="1" applyBorder="1" applyAlignment="1"/>
    <xf numFmtId="0" fontId="12" fillId="0" borderId="0" xfId="2" applyNumberFormat="1" applyFont="1" applyFill="1" applyAlignment="1">
      <alignment vertical="top"/>
    </xf>
    <xf numFmtId="0" fontId="0" fillId="6" borderId="4" xfId="0" applyFont="1" applyFill="1" applyBorder="1" applyProtection="1">
      <protection locked="0"/>
    </xf>
    <xf numFmtId="0" fontId="16" fillId="10" borderId="4" xfId="0" applyFont="1" applyFill="1" applyBorder="1" applyAlignment="1">
      <alignment horizontal="center" vertical="center"/>
    </xf>
    <xf numFmtId="0" fontId="15" fillId="10" borderId="4" xfId="0" applyFont="1" applyFill="1" applyBorder="1" applyAlignment="1">
      <alignment horizontal="center" vertical="center"/>
    </xf>
    <xf numFmtId="0" fontId="0" fillId="0" borderId="4" xfId="0" applyBorder="1"/>
    <xf numFmtId="0" fontId="7" fillId="7" borderId="0" xfId="0" applyFont="1" applyFill="1"/>
    <xf numFmtId="0" fontId="20" fillId="2" borderId="4" xfId="0"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0" fontId="6" fillId="8" borderId="5" xfId="0" applyFont="1" applyFill="1" applyBorder="1" applyAlignment="1" applyProtection="1">
      <alignment horizontal="left" vertical="center" wrapText="1"/>
      <protection locked="0"/>
    </xf>
    <xf numFmtId="0" fontId="6" fillId="4" borderId="5" xfId="0" applyFont="1" applyFill="1" applyBorder="1" applyAlignment="1" applyProtection="1">
      <alignment vertical="center" wrapText="1"/>
      <protection locked="0"/>
    </xf>
    <xf numFmtId="0" fontId="17" fillId="4" borderId="5" xfId="0" applyFont="1" applyFill="1" applyBorder="1" applyAlignment="1" applyProtection="1">
      <alignment vertical="center" wrapText="1"/>
      <protection locked="0"/>
    </xf>
    <xf numFmtId="0" fontId="9" fillId="4" borderId="5" xfId="0" applyFont="1" applyFill="1" applyBorder="1" applyAlignment="1" applyProtection="1">
      <alignment vertical="center" wrapText="1"/>
      <protection locked="0"/>
    </xf>
    <xf numFmtId="0" fontId="16" fillId="10" borderId="10" xfId="0" applyFont="1" applyFill="1" applyBorder="1" applyAlignment="1">
      <alignment horizontal="center" vertical="center"/>
    </xf>
    <xf numFmtId="0" fontId="15" fillId="10" borderId="10" xfId="0" applyFont="1" applyFill="1" applyBorder="1" applyAlignment="1">
      <alignment horizontal="center" vertical="center"/>
    </xf>
    <xf numFmtId="14" fontId="0" fillId="0" borderId="10" xfId="0" applyNumberFormat="1" applyFont="1" applyFill="1" applyBorder="1" applyAlignment="1" applyProtection="1">
      <alignment horizontal="center"/>
      <protection locked="0"/>
    </xf>
    <xf numFmtId="0" fontId="0" fillId="6" borderId="10" xfId="0" applyFont="1" applyFill="1" applyBorder="1" applyProtection="1">
      <protection locked="0"/>
    </xf>
    <xf numFmtId="0" fontId="19" fillId="5" borderId="4" xfId="0" applyFont="1" applyFill="1" applyBorder="1" applyAlignment="1" applyProtection="1">
      <alignment vertical="center" wrapText="1"/>
      <protection locked="0"/>
    </xf>
    <xf numFmtId="0" fontId="22" fillId="13" borderId="4" xfId="0" applyFont="1" applyFill="1" applyBorder="1" applyAlignment="1" applyProtection="1">
      <protection locked="0"/>
    </xf>
    <xf numFmtId="0" fontId="0" fillId="2" borderId="0" xfId="0" applyFill="1"/>
    <xf numFmtId="0" fontId="0" fillId="0" borderId="12" xfId="0" applyFont="1" applyBorder="1"/>
    <xf numFmtId="0" fontId="0" fillId="6" borderId="12" xfId="0" applyFont="1" applyFill="1" applyBorder="1"/>
    <xf numFmtId="0" fontId="0" fillId="6" borderId="12" xfId="0" applyFont="1" applyFill="1" applyBorder="1" applyAlignment="1">
      <alignment horizontal="left" vertical="center"/>
    </xf>
    <xf numFmtId="0" fontId="0" fillId="0" borderId="12" xfId="0" applyFont="1" applyBorder="1" applyAlignment="1"/>
    <xf numFmtId="0" fontId="0" fillId="0" borderId="13" xfId="0" applyFont="1" applyBorder="1" applyAlignment="1"/>
    <xf numFmtId="0" fontId="0" fillId="0" borderId="4" xfId="0" applyFont="1" applyBorder="1"/>
    <xf numFmtId="0" fontId="0" fillId="6" borderId="4" xfId="0" applyFont="1" applyFill="1" applyBorder="1"/>
    <xf numFmtId="0" fontId="6" fillId="16" borderId="5" xfId="0" applyFont="1" applyFill="1" applyBorder="1" applyAlignment="1" applyProtection="1">
      <alignment vertical="center" wrapText="1"/>
      <protection locked="0"/>
    </xf>
    <xf numFmtId="0" fontId="0" fillId="6" borderId="10" xfId="0" applyFont="1" applyFill="1" applyBorder="1"/>
    <xf numFmtId="0" fontId="0" fillId="0" borderId="10" xfId="0" applyFont="1" applyBorder="1" applyAlignment="1"/>
    <xf numFmtId="165" fontId="0" fillId="0" borderId="7" xfId="3" applyNumberFormat="1" applyFont="1" applyBorder="1" applyAlignment="1"/>
    <xf numFmtId="165" fontId="0" fillId="0" borderId="7" xfId="3" applyNumberFormat="1" applyFont="1" applyBorder="1" applyAlignment="1" applyProtection="1">
      <protection locked="0"/>
    </xf>
    <xf numFmtId="165" fontId="0" fillId="0" borderId="4" xfId="3" applyNumberFormat="1" applyFont="1" applyBorder="1"/>
    <xf numFmtId="165" fontId="0" fillId="0" borderId="4" xfId="3" applyNumberFormat="1" applyFont="1" applyBorder="1" applyAlignment="1">
      <alignment horizontal="center"/>
    </xf>
    <xf numFmtId="165" fontId="0" fillId="0" borderId="11" xfId="3" applyNumberFormat="1" applyFont="1" applyBorder="1" applyAlignment="1" applyProtection="1">
      <protection locked="0"/>
    </xf>
    <xf numFmtId="165" fontId="0" fillId="0" borderId="4" xfId="3" applyNumberFormat="1" applyFont="1" applyBorder="1" applyAlignment="1"/>
    <xf numFmtId="14" fontId="0" fillId="0" borderId="4" xfId="0" applyNumberFormat="1" applyBorder="1"/>
    <xf numFmtId="165" fontId="0" fillId="0" borderId="11" xfId="3" applyNumberFormat="1" applyFont="1" applyBorder="1" applyAlignment="1"/>
    <xf numFmtId="0" fontId="0" fillId="0" borderId="11" xfId="0" applyFont="1" applyBorder="1" applyAlignment="1"/>
    <xf numFmtId="165" fontId="0" fillId="0" borderId="10" xfId="3" applyNumberFormat="1" applyFont="1" applyBorder="1" applyAlignment="1"/>
    <xf numFmtId="0" fontId="23" fillId="15" borderId="5" xfId="0" applyFont="1" applyFill="1" applyBorder="1" applyAlignment="1" applyProtection="1">
      <alignment horizontal="left" textRotation="90" wrapText="1"/>
      <protection locked="0"/>
    </xf>
    <xf numFmtId="0" fontId="6" fillId="3" borderId="5" xfId="0" applyFont="1" applyFill="1" applyBorder="1" applyAlignment="1" applyProtection="1">
      <alignment horizontal="left" textRotation="90" wrapText="1"/>
      <protection locked="0"/>
    </xf>
    <xf numFmtId="0" fontId="6" fillId="14" borderId="5" xfId="0" applyFont="1" applyFill="1" applyBorder="1" applyAlignment="1" applyProtection="1">
      <alignment horizontal="left" textRotation="90" wrapText="1"/>
      <protection locked="0"/>
    </xf>
    <xf numFmtId="14" fontId="19" fillId="5" borderId="4" xfId="0" applyNumberFormat="1" applyFont="1" applyFill="1" applyBorder="1" applyAlignment="1" applyProtection="1">
      <alignment vertical="center" wrapText="1"/>
      <protection locked="0"/>
    </xf>
    <xf numFmtId="0" fontId="34" fillId="2" borderId="5" xfId="0" applyFont="1" applyFill="1" applyBorder="1" applyAlignment="1" applyProtection="1">
      <alignment vertical="center" wrapText="1"/>
      <protection locked="0"/>
    </xf>
    <xf numFmtId="0" fontId="28" fillId="2" borderId="0" xfId="0" applyFont="1" applyFill="1" applyBorder="1" applyAlignment="1" applyProtection="1">
      <alignment horizontal="center" vertical="center"/>
      <protection locked="0"/>
    </xf>
    <xf numFmtId="0" fontId="43" fillId="13" borderId="4" xfId="0" applyFont="1" applyFill="1" applyBorder="1" applyAlignment="1" applyProtection="1">
      <protection locked="0"/>
    </xf>
    <xf numFmtId="0" fontId="43" fillId="13" borderId="4" xfId="0" applyFont="1" applyFill="1" applyBorder="1"/>
    <xf numFmtId="0" fontId="5" fillId="13" borderId="4" xfId="0" applyFont="1" applyFill="1" applyBorder="1"/>
    <xf numFmtId="0" fontId="6" fillId="12" borderId="18" xfId="0" applyFont="1" applyFill="1" applyBorder="1" applyAlignment="1" applyProtection="1">
      <alignment horizontal="left" textRotation="90" wrapText="1"/>
      <protection locked="0"/>
    </xf>
    <xf numFmtId="0" fontId="6" fillId="12" borderId="5" xfId="0" applyFont="1" applyFill="1" applyBorder="1" applyAlignment="1" applyProtection="1">
      <alignment horizontal="left" textRotation="90" wrapText="1"/>
      <protection locked="0"/>
    </xf>
    <xf numFmtId="0" fontId="6" fillId="12" borderId="15" xfId="0" applyFont="1" applyFill="1" applyBorder="1" applyAlignment="1" applyProtection="1">
      <alignment horizontal="left" textRotation="90" wrapText="1"/>
      <protection locked="0"/>
    </xf>
    <xf numFmtId="0" fontId="0" fillId="0" borderId="0" xfId="0" applyAlignment="1">
      <alignment wrapText="1"/>
    </xf>
    <xf numFmtId="0" fontId="23" fillId="6" borderId="5" xfId="0" applyFont="1" applyFill="1" applyBorder="1" applyAlignment="1" applyProtection="1">
      <alignment horizontal="left" textRotation="90" wrapText="1"/>
      <protection locked="0"/>
    </xf>
    <xf numFmtId="0" fontId="6" fillId="12" borderId="10" xfId="0" applyFont="1" applyFill="1" applyBorder="1" applyAlignment="1" applyProtection="1">
      <alignment horizontal="left" textRotation="90" wrapText="1"/>
      <protection locked="0"/>
    </xf>
    <xf numFmtId="0" fontId="6" fillId="12" borderId="5" xfId="0" applyFont="1" applyFill="1" applyBorder="1" applyAlignment="1" applyProtection="1">
      <alignment textRotation="90" wrapText="1"/>
      <protection locked="0"/>
    </xf>
    <xf numFmtId="0" fontId="6" fillId="12" borderId="18" xfId="0" applyFont="1" applyFill="1" applyBorder="1" applyAlignment="1" applyProtection="1">
      <alignment textRotation="90" wrapText="1"/>
      <protection locked="0"/>
    </xf>
    <xf numFmtId="0" fontId="0" fillId="0" borderId="4" xfId="0" applyFont="1" applyFill="1" applyBorder="1"/>
    <xf numFmtId="0" fontId="6" fillId="2" borderId="8" xfId="0" applyFont="1" applyFill="1" applyBorder="1" applyAlignment="1" applyProtection="1">
      <alignment vertical="center" wrapText="1"/>
      <protection locked="0"/>
    </xf>
    <xf numFmtId="0" fontId="0" fillId="0" borderId="4" xfId="0" applyBorder="1" applyAlignment="1">
      <alignment wrapText="1"/>
    </xf>
    <xf numFmtId="0" fontId="0" fillId="0" borderId="6" xfId="0" applyFont="1" applyBorder="1"/>
    <xf numFmtId="0" fontId="0" fillId="0" borderId="6" xfId="0" applyBorder="1"/>
    <xf numFmtId="0" fontId="0" fillId="0" borderId="4" xfId="0" applyFont="1" applyBorder="1" applyAlignment="1"/>
    <xf numFmtId="165" fontId="0" fillId="0" borderId="4" xfId="3" applyNumberFormat="1" applyFont="1" applyBorder="1" applyAlignment="1" applyProtection="1">
      <protection locked="0"/>
    </xf>
    <xf numFmtId="0" fontId="43" fillId="13" borderId="4" xfId="0" applyFont="1" applyFill="1" applyBorder="1" applyAlignment="1"/>
    <xf numFmtId="0" fontId="43" fillId="13" borderId="4" xfId="0" applyFont="1" applyFill="1" applyBorder="1" applyAlignment="1" applyProtection="1"/>
    <xf numFmtId="0" fontId="45" fillId="13" borderId="4" xfId="0" applyFont="1" applyFill="1" applyBorder="1"/>
    <xf numFmtId="0" fontId="5" fillId="0" borderId="0" xfId="0" applyFont="1"/>
    <xf numFmtId="0" fontId="45" fillId="13" borderId="7" xfId="0" applyFont="1" applyFill="1" applyBorder="1"/>
    <xf numFmtId="0" fontId="43" fillId="0" borderId="0" xfId="0" applyFont="1"/>
    <xf numFmtId="0" fontId="44" fillId="4" borderId="5" xfId="0" applyFont="1" applyFill="1" applyBorder="1" applyAlignment="1" applyProtection="1">
      <alignment vertical="center" wrapText="1"/>
      <protection locked="0"/>
    </xf>
    <xf numFmtId="0" fontId="0" fillId="11" borderId="4" xfId="0" applyFont="1" applyFill="1" applyBorder="1"/>
    <xf numFmtId="0" fontId="0" fillId="11" borderId="12" xfId="0" applyFont="1" applyFill="1" applyBorder="1"/>
    <xf numFmtId="0" fontId="0" fillId="11" borderId="10" xfId="0" applyFont="1" applyFill="1" applyBorder="1"/>
    <xf numFmtId="0" fontId="0" fillId="11" borderId="10" xfId="0" applyFont="1" applyFill="1" applyBorder="1" applyAlignment="1">
      <alignment horizontal="left" vertical="center"/>
    </xf>
    <xf numFmtId="0" fontId="16" fillId="11" borderId="10" xfId="0" applyFont="1" applyFill="1" applyBorder="1" applyAlignment="1">
      <alignment horizontal="center" vertical="center"/>
    </xf>
    <xf numFmtId="0" fontId="15" fillId="11" borderId="10" xfId="0" applyFont="1" applyFill="1" applyBorder="1" applyAlignment="1">
      <alignment horizontal="center" vertical="center"/>
    </xf>
    <xf numFmtId="0" fontId="0" fillId="11" borderId="10" xfId="0" applyFont="1" applyFill="1" applyBorder="1" applyAlignment="1"/>
    <xf numFmtId="0" fontId="0" fillId="11" borderId="11" xfId="0" applyFont="1" applyFill="1" applyBorder="1" applyAlignment="1"/>
    <xf numFmtId="165" fontId="0" fillId="11" borderId="7" xfId="3" applyNumberFormat="1" applyFont="1" applyFill="1" applyBorder="1" applyAlignment="1"/>
    <xf numFmtId="0" fontId="0" fillId="11" borderId="13" xfId="0" applyFont="1" applyFill="1" applyBorder="1" applyAlignment="1"/>
    <xf numFmtId="165" fontId="0" fillId="11" borderId="4" xfId="3" applyNumberFormat="1" applyFont="1" applyFill="1" applyBorder="1"/>
    <xf numFmtId="165" fontId="0" fillId="11" borderId="7" xfId="3" applyNumberFormat="1" applyFont="1" applyFill="1" applyBorder="1" applyAlignment="1" applyProtection="1">
      <protection locked="0"/>
    </xf>
    <xf numFmtId="14" fontId="0" fillId="11" borderId="10" xfId="0" applyNumberFormat="1" applyFont="1" applyFill="1" applyBorder="1" applyAlignment="1" applyProtection="1">
      <alignment horizontal="center"/>
      <protection locked="0"/>
    </xf>
    <xf numFmtId="0" fontId="0" fillId="11" borderId="10" xfId="0" applyFont="1" applyFill="1" applyBorder="1" applyProtection="1">
      <protection locked="0"/>
    </xf>
    <xf numFmtId="0" fontId="0" fillId="11" borderId="4" xfId="0" applyFill="1" applyBorder="1"/>
    <xf numFmtId="0" fontId="0" fillId="11" borderId="0" xfId="0" applyFill="1"/>
    <xf numFmtId="165" fontId="0" fillId="11" borderId="7" xfId="3" applyNumberFormat="1" applyFont="1" applyFill="1" applyBorder="1" applyAlignment="1" applyProtection="1"/>
    <xf numFmtId="0" fontId="0" fillId="0" borderId="10" xfId="0" applyNumberFormat="1" applyFont="1" applyBorder="1" applyAlignment="1"/>
    <xf numFmtId="165" fontId="0" fillId="0" borderId="11" xfId="3" applyNumberFormat="1" applyFont="1" applyBorder="1" applyAlignment="1" applyProtection="1"/>
    <xf numFmtId="0" fontId="0" fillId="11" borderId="9" xfId="0" applyFont="1" applyFill="1" applyBorder="1"/>
    <xf numFmtId="0" fontId="0" fillId="11" borderId="4" xfId="0" applyFont="1" applyFill="1" applyBorder="1" applyAlignment="1">
      <alignment horizontal="left" vertical="center"/>
    </xf>
    <xf numFmtId="0" fontId="16" fillId="11" borderId="4" xfId="0" applyFont="1" applyFill="1" applyBorder="1" applyAlignment="1">
      <alignment horizontal="center" vertical="center"/>
    </xf>
    <xf numFmtId="0" fontId="15" fillId="11" borderId="4" xfId="0" applyFont="1" applyFill="1" applyBorder="1" applyAlignment="1">
      <alignment horizontal="center" vertical="center"/>
    </xf>
    <xf numFmtId="0" fontId="0" fillId="11" borderId="4" xfId="0" applyFont="1" applyFill="1" applyBorder="1" applyAlignment="1"/>
    <xf numFmtId="165" fontId="0" fillId="11" borderId="4" xfId="3" applyNumberFormat="1" applyFont="1" applyFill="1" applyBorder="1" applyAlignment="1"/>
    <xf numFmtId="165" fontId="0" fillId="11" borderId="4" xfId="3" applyNumberFormat="1" applyFont="1" applyFill="1" applyBorder="1" applyAlignment="1">
      <alignment horizontal="center"/>
    </xf>
    <xf numFmtId="165" fontId="0" fillId="11" borderId="4" xfId="3" applyNumberFormat="1" applyFont="1" applyFill="1" applyBorder="1" applyAlignment="1" applyProtection="1">
      <protection locked="0"/>
    </xf>
    <xf numFmtId="14" fontId="0" fillId="11" borderId="4" xfId="0" applyNumberFormat="1" applyFont="1" applyFill="1" applyBorder="1" applyAlignment="1" applyProtection="1">
      <alignment horizontal="center"/>
      <protection locked="0"/>
    </xf>
    <xf numFmtId="0" fontId="0" fillId="11" borderId="4" xfId="0" applyFont="1" applyFill="1" applyBorder="1" applyProtection="1">
      <protection locked="0"/>
    </xf>
    <xf numFmtId="0" fontId="22" fillId="13" borderId="4" xfId="0" applyFont="1" applyFill="1" applyBorder="1" applyAlignment="1" applyProtection="1">
      <alignment wrapText="1"/>
      <protection locked="0"/>
    </xf>
    <xf numFmtId="0" fontId="0" fillId="11" borderId="4" xfId="0" applyFill="1" applyBorder="1" applyAlignment="1">
      <alignment wrapText="1"/>
    </xf>
    <xf numFmtId="0" fontId="0" fillId="6" borderId="4" xfId="0" applyFont="1" applyFill="1" applyBorder="1" applyAlignment="1">
      <alignment wrapText="1"/>
    </xf>
    <xf numFmtId="0" fontId="5" fillId="0" borderId="4" xfId="0" applyFont="1" applyBorder="1"/>
    <xf numFmtId="0" fontId="5" fillId="4" borderId="4" xfId="0" applyFont="1" applyFill="1" applyBorder="1" applyAlignment="1">
      <alignment horizontal="center" vertical="center" wrapText="1"/>
    </xf>
    <xf numFmtId="0" fontId="16" fillId="18" borderId="10" xfId="0" applyFont="1" applyFill="1" applyBorder="1" applyAlignment="1">
      <alignment horizontal="center" vertical="center"/>
    </xf>
    <xf numFmtId="0" fontId="0" fillId="0" borderId="4" xfId="0" applyFont="1" applyFill="1" applyBorder="1" applyAlignment="1"/>
    <xf numFmtId="165" fontId="0" fillId="0" borderId="7" xfId="3" applyNumberFormat="1" applyFont="1" applyFill="1" applyBorder="1" applyAlignment="1" applyProtection="1"/>
    <xf numFmtId="165" fontId="0" fillId="0" borderId="4" xfId="3" applyNumberFormat="1" applyFont="1" applyFill="1" applyBorder="1" applyAlignment="1" applyProtection="1">
      <protection locked="0"/>
    </xf>
    <xf numFmtId="0" fontId="22" fillId="0" borderId="0" xfId="0" applyFont="1"/>
    <xf numFmtId="0" fontId="43" fillId="0" borderId="4" xfId="0" applyFont="1" applyBorder="1"/>
    <xf numFmtId="0" fontId="0" fillId="0" borderId="0" xfId="0" applyFill="1"/>
    <xf numFmtId="0" fontId="26" fillId="3" borderId="4" xfId="0" applyFont="1" applyFill="1" applyBorder="1" applyAlignment="1" applyProtection="1">
      <alignment horizontal="center" vertical="center" wrapText="1"/>
      <protection locked="0"/>
    </xf>
    <xf numFmtId="0" fontId="26" fillId="3" borderId="16" xfId="0" applyFont="1" applyFill="1" applyBorder="1" applyAlignment="1" applyProtection="1">
      <alignment horizontal="center" vertical="center" wrapText="1"/>
      <protection locked="0"/>
    </xf>
    <xf numFmtId="0" fontId="26" fillId="3" borderId="0" xfId="0" applyFont="1" applyFill="1" applyBorder="1" applyAlignment="1" applyProtection="1">
      <alignment horizontal="center" vertical="center" wrapText="1"/>
      <protection locked="0"/>
    </xf>
    <xf numFmtId="0" fontId="26" fillId="3" borderId="1" xfId="0" applyFont="1" applyFill="1" applyBorder="1" applyAlignment="1" applyProtection="1">
      <alignment horizontal="center" vertical="center" wrapText="1"/>
      <protection locked="0"/>
    </xf>
    <xf numFmtId="0" fontId="27" fillId="4" borderId="16" xfId="0" applyFont="1" applyFill="1" applyBorder="1" applyAlignment="1" applyProtection="1">
      <alignment horizontal="center" vertical="center" wrapText="1"/>
      <protection locked="0"/>
    </xf>
    <xf numFmtId="0" fontId="27" fillId="4" borderId="0" xfId="0" applyFont="1" applyFill="1" applyBorder="1" applyAlignment="1" applyProtection="1">
      <alignment horizontal="center" vertical="center" wrapText="1"/>
      <protection locked="0"/>
    </xf>
    <xf numFmtId="0" fontId="27" fillId="4" borderId="1" xfId="0" applyFont="1" applyFill="1" applyBorder="1" applyAlignment="1" applyProtection="1">
      <alignment horizontal="center" vertical="center" wrapText="1"/>
      <protection locked="0"/>
    </xf>
    <xf numFmtId="0" fontId="29" fillId="2" borderId="6" xfId="0" applyFont="1" applyFill="1" applyBorder="1" applyAlignment="1" applyProtection="1">
      <alignment horizontal="center" vertical="center"/>
      <protection locked="0"/>
    </xf>
    <xf numFmtId="0" fontId="29" fillId="2" borderId="14" xfId="0" applyFont="1" applyFill="1" applyBorder="1" applyAlignment="1" applyProtection="1">
      <alignment horizontal="center" vertical="center"/>
      <protection locked="0"/>
    </xf>
    <xf numFmtId="0" fontId="28" fillId="2" borderId="14" xfId="0" applyFont="1" applyFill="1" applyBorder="1" applyAlignment="1" applyProtection="1">
      <alignment horizontal="center" vertical="center"/>
      <protection locked="0"/>
    </xf>
    <xf numFmtId="0" fontId="28" fillId="2" borderId="7" xfId="0" applyFont="1" applyFill="1" applyBorder="1" applyAlignment="1" applyProtection="1">
      <alignment horizontal="center" vertical="center"/>
      <protection locked="0"/>
    </xf>
    <xf numFmtId="0" fontId="28" fillId="2" borderId="1" xfId="0" applyFont="1" applyFill="1" applyBorder="1" applyAlignment="1" applyProtection="1">
      <alignment horizontal="center" vertical="center" wrapText="1"/>
      <protection locked="0"/>
    </xf>
    <xf numFmtId="0" fontId="28" fillId="2" borderId="1" xfId="0" applyFont="1" applyFill="1" applyBorder="1" applyAlignment="1" applyProtection="1">
      <alignment horizontal="center" vertical="center"/>
      <protection locked="0"/>
    </xf>
    <xf numFmtId="0" fontId="28" fillId="2" borderId="11" xfId="0" applyFont="1" applyFill="1" applyBorder="1" applyAlignment="1" applyProtection="1">
      <alignment horizontal="center" vertical="center"/>
      <protection locked="0"/>
    </xf>
    <xf numFmtId="0" fontId="24" fillId="12" borderId="15" xfId="0" applyFont="1" applyFill="1" applyBorder="1" applyAlignment="1" applyProtection="1">
      <alignment horizontal="center" vertical="center" wrapText="1"/>
      <protection locked="0"/>
    </xf>
    <xf numFmtId="0" fontId="24" fillId="12" borderId="16" xfId="0" applyFont="1" applyFill="1" applyBorder="1" applyAlignment="1" applyProtection="1">
      <alignment horizontal="center" vertical="center" wrapText="1"/>
      <protection locked="0"/>
    </xf>
    <xf numFmtId="0" fontId="24" fillId="12" borderId="9" xfId="0" applyFont="1" applyFill="1" applyBorder="1" applyAlignment="1" applyProtection="1">
      <alignment horizontal="center" vertical="center" wrapText="1"/>
      <protection locked="0"/>
    </xf>
    <xf numFmtId="0" fontId="24" fillId="12" borderId="1" xfId="0" applyFont="1" applyFill="1" applyBorder="1" applyAlignment="1" applyProtection="1">
      <alignment horizontal="center" vertical="center" wrapText="1"/>
      <protection locked="0"/>
    </xf>
    <xf numFmtId="0" fontId="5" fillId="12" borderId="16" xfId="0" applyFont="1" applyFill="1" applyBorder="1" applyAlignment="1">
      <alignment horizontal="center" vertical="center" wrapText="1"/>
    </xf>
    <xf numFmtId="0" fontId="5" fillId="12" borderId="8"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2" borderId="11" xfId="0" applyFont="1" applyFill="1" applyBorder="1" applyAlignment="1">
      <alignment horizontal="center" vertical="center" wrapText="1"/>
    </xf>
    <xf numFmtId="0" fontId="0" fillId="2" borderId="5" xfId="0" applyFill="1" applyBorder="1" applyAlignment="1">
      <alignment horizontal="center"/>
    </xf>
    <xf numFmtId="0" fontId="0" fillId="2" borderId="18" xfId="0" applyFill="1" applyBorder="1" applyAlignment="1">
      <alignment horizontal="center"/>
    </xf>
    <xf numFmtId="0" fontId="0" fillId="2" borderId="10" xfId="0" applyFill="1" applyBorder="1" applyAlignment="1">
      <alignment horizontal="center"/>
    </xf>
    <xf numFmtId="0" fontId="25" fillId="17" borderId="15" xfId="0" applyFont="1" applyFill="1" applyBorder="1" applyAlignment="1">
      <alignment horizontal="center" vertical="center"/>
    </xf>
    <xf numFmtId="0" fontId="25" fillId="17" borderId="16" xfId="0" applyFont="1" applyFill="1" applyBorder="1" applyAlignment="1">
      <alignment horizontal="center" vertical="center"/>
    </xf>
    <xf numFmtId="0" fontId="25" fillId="17" borderId="17" xfId="0" applyFont="1" applyFill="1" applyBorder="1" applyAlignment="1">
      <alignment horizontal="center" vertical="center"/>
    </xf>
    <xf numFmtId="0" fontId="25" fillId="17" borderId="0" xfId="0" applyFont="1" applyFill="1" applyBorder="1" applyAlignment="1">
      <alignment horizontal="center" vertical="center"/>
    </xf>
    <xf numFmtId="0" fontId="25" fillId="17" borderId="9" xfId="0" applyFont="1" applyFill="1" applyBorder="1" applyAlignment="1">
      <alignment horizontal="center" vertical="center"/>
    </xf>
    <xf numFmtId="0" fontId="25" fillId="17" borderId="1" xfId="0" applyFont="1" applyFill="1" applyBorder="1" applyAlignment="1">
      <alignment horizontal="center" vertical="center"/>
    </xf>
    <xf numFmtId="0" fontId="42" fillId="12" borderId="6" xfId="0" applyFont="1" applyFill="1" applyBorder="1" applyAlignment="1" applyProtection="1">
      <alignment horizontal="center" vertical="center"/>
      <protection locked="0"/>
    </xf>
    <xf numFmtId="0" fontId="42" fillId="12" borderId="14" xfId="0" applyFont="1" applyFill="1" applyBorder="1" applyAlignment="1" applyProtection="1">
      <alignment horizontal="center" vertical="center"/>
      <protection locked="0"/>
    </xf>
    <xf numFmtId="0" fontId="42" fillId="12" borderId="7" xfId="0" applyFont="1" applyFill="1" applyBorder="1" applyAlignment="1" applyProtection="1">
      <alignment horizontal="center" vertical="center"/>
      <protection locked="0"/>
    </xf>
    <xf numFmtId="0" fontId="24" fillId="6" borderId="15" xfId="0" applyFont="1" applyFill="1" applyBorder="1" applyAlignment="1" applyProtection="1">
      <alignment horizontal="center" vertical="center" wrapText="1"/>
      <protection locked="0"/>
    </xf>
    <xf numFmtId="0" fontId="24" fillId="6" borderId="8" xfId="0" applyFont="1" applyFill="1" applyBorder="1" applyAlignment="1" applyProtection="1">
      <alignment horizontal="center" vertical="center" wrapText="1"/>
      <protection locked="0"/>
    </xf>
    <xf numFmtId="0" fontId="24" fillId="6" borderId="17" xfId="0" applyFont="1" applyFill="1" applyBorder="1" applyAlignment="1" applyProtection="1">
      <alignment horizontal="center" vertical="center" wrapText="1"/>
      <protection locked="0"/>
    </xf>
    <xf numFmtId="0" fontId="24" fillId="6" borderId="19" xfId="0" applyFont="1" applyFill="1" applyBorder="1" applyAlignment="1" applyProtection="1">
      <alignment horizontal="center" vertical="center" wrapText="1"/>
      <protection locked="0"/>
    </xf>
    <xf numFmtId="0" fontId="24" fillId="6" borderId="9" xfId="0" applyFont="1" applyFill="1" applyBorder="1" applyAlignment="1" applyProtection="1">
      <alignment horizontal="center" vertical="center" wrapText="1"/>
      <protection locked="0"/>
    </xf>
    <xf numFmtId="0" fontId="24" fillId="6" borderId="11" xfId="0" applyFont="1" applyFill="1" applyBorder="1" applyAlignment="1" applyProtection="1">
      <alignment horizontal="center" vertical="center" wrapText="1"/>
      <protection locked="0"/>
    </xf>
    <xf numFmtId="0" fontId="20" fillId="12" borderId="15" xfId="0" applyFont="1" applyFill="1" applyBorder="1" applyAlignment="1" applyProtection="1">
      <alignment horizontal="center" vertical="center" wrapText="1"/>
      <protection locked="0"/>
    </xf>
    <xf numFmtId="0" fontId="20" fillId="12" borderId="8" xfId="0" applyFont="1" applyFill="1" applyBorder="1" applyAlignment="1" applyProtection="1">
      <alignment horizontal="center" vertical="center" wrapText="1"/>
      <protection locked="0"/>
    </xf>
    <xf numFmtId="0" fontId="20" fillId="12" borderId="17" xfId="0" applyFont="1" applyFill="1" applyBorder="1" applyAlignment="1" applyProtection="1">
      <alignment horizontal="center" vertical="center" wrapText="1"/>
      <protection locked="0"/>
    </xf>
    <xf numFmtId="0" fontId="20" fillId="12" borderId="19" xfId="0" applyFont="1" applyFill="1" applyBorder="1" applyAlignment="1" applyProtection="1">
      <alignment horizontal="center" vertical="center" wrapText="1"/>
      <protection locked="0"/>
    </xf>
    <xf numFmtId="0" fontId="20" fillId="12" borderId="9" xfId="0" applyFont="1" applyFill="1" applyBorder="1" applyAlignment="1" applyProtection="1">
      <alignment horizontal="center" vertical="center" wrapText="1"/>
      <protection locked="0"/>
    </xf>
    <xf numFmtId="0" fontId="20" fillId="12" borderId="11" xfId="0" applyFont="1" applyFill="1" applyBorder="1" applyAlignment="1" applyProtection="1">
      <alignment horizontal="center" vertical="center" wrapText="1"/>
      <protection locked="0"/>
    </xf>
    <xf numFmtId="0" fontId="3" fillId="12" borderId="5" xfId="0" applyFont="1" applyFill="1" applyBorder="1" applyAlignment="1" applyProtection="1">
      <alignment horizontal="center" vertical="top" wrapText="1"/>
      <protection locked="0"/>
    </xf>
    <xf numFmtId="0" fontId="3" fillId="12" borderId="18" xfId="0" applyFont="1" applyFill="1" applyBorder="1" applyAlignment="1" applyProtection="1">
      <alignment horizontal="center" vertical="top" wrapText="1"/>
      <protection locked="0"/>
    </xf>
    <xf numFmtId="0" fontId="3" fillId="12" borderId="10" xfId="0" applyFont="1" applyFill="1" applyBorder="1" applyAlignment="1" applyProtection="1">
      <alignment horizontal="center" vertical="top" wrapText="1"/>
      <protection locked="0"/>
    </xf>
    <xf numFmtId="0" fontId="20" fillId="12" borderId="16" xfId="0" applyFont="1" applyFill="1" applyBorder="1" applyAlignment="1" applyProtection="1">
      <alignment horizontal="center" vertical="center" wrapText="1"/>
      <protection locked="0"/>
    </xf>
    <xf numFmtId="0" fontId="20" fillId="12" borderId="0" xfId="0" applyFont="1" applyFill="1" applyBorder="1" applyAlignment="1" applyProtection="1">
      <alignment horizontal="center" vertical="center" wrapText="1"/>
      <protection locked="0"/>
    </xf>
    <xf numFmtId="0" fontId="20" fillId="12" borderId="1" xfId="0" applyFont="1" applyFill="1" applyBorder="1" applyAlignment="1" applyProtection="1">
      <alignment horizontal="center" vertical="center" wrapText="1"/>
      <protection locked="0"/>
    </xf>
    <xf numFmtId="0" fontId="20" fillId="12" borderId="5" xfId="0" applyFont="1" applyFill="1" applyBorder="1" applyAlignment="1" applyProtection="1">
      <alignment horizontal="center" vertical="center" wrapText="1"/>
      <protection locked="0"/>
    </xf>
    <xf numFmtId="0" fontId="20" fillId="12" borderId="18" xfId="0" applyFont="1" applyFill="1" applyBorder="1" applyAlignment="1" applyProtection="1">
      <alignment horizontal="center" vertical="center" wrapText="1"/>
      <protection locked="0"/>
    </xf>
    <xf numFmtId="0" fontId="20" fillId="12" borderId="10" xfId="0" applyFont="1" applyFill="1" applyBorder="1" applyAlignment="1" applyProtection="1">
      <alignment horizontal="center" vertical="center" wrapText="1"/>
      <protection locked="0"/>
    </xf>
    <xf numFmtId="0" fontId="26" fillId="6" borderId="6" xfId="0" applyFont="1" applyFill="1" applyBorder="1" applyAlignment="1" applyProtection="1">
      <alignment horizontal="center" vertical="center" wrapText="1"/>
      <protection locked="0"/>
    </xf>
    <xf numFmtId="0" fontId="26" fillId="6" borderId="14" xfId="0" applyFont="1" applyFill="1" applyBorder="1" applyAlignment="1" applyProtection="1">
      <alignment horizontal="center" vertical="center"/>
      <protection locked="0"/>
    </xf>
    <xf numFmtId="0" fontId="26" fillId="6" borderId="7" xfId="0" applyFont="1" applyFill="1" applyBorder="1" applyAlignment="1" applyProtection="1">
      <alignment horizontal="center" vertical="center"/>
      <protection locked="0"/>
    </xf>
    <xf numFmtId="0" fontId="20" fillId="12" borderId="4" xfId="0" applyFont="1" applyFill="1" applyBorder="1" applyAlignment="1" applyProtection="1">
      <alignment horizontal="center" vertical="center" wrapText="1"/>
      <protection locked="0"/>
    </xf>
    <xf numFmtId="0" fontId="28" fillId="2" borderId="6" xfId="0" applyFont="1" applyFill="1" applyBorder="1" applyAlignment="1" applyProtection="1">
      <alignment horizontal="center" vertical="center"/>
      <protection locked="0"/>
    </xf>
    <xf numFmtId="0" fontId="26" fillId="6" borderId="4" xfId="0" applyFont="1" applyFill="1" applyBorder="1" applyAlignment="1" applyProtection="1">
      <alignment horizontal="center" vertical="center" wrapText="1"/>
      <protection locked="0"/>
    </xf>
    <xf numFmtId="0" fontId="26" fillId="6" borderId="4" xfId="0" applyFont="1" applyFill="1" applyBorder="1" applyAlignment="1" applyProtection="1">
      <alignment horizontal="center" vertical="center"/>
      <protection locked="0"/>
    </xf>
    <xf numFmtId="0" fontId="20" fillId="2" borderId="6" xfId="0" applyFont="1" applyFill="1" applyBorder="1" applyAlignment="1" applyProtection="1">
      <alignment horizontal="center" vertical="center" wrapText="1"/>
      <protection locked="0"/>
    </xf>
    <xf numFmtId="0" fontId="20" fillId="2" borderId="14" xfId="0" applyFont="1" applyFill="1" applyBorder="1" applyAlignment="1" applyProtection="1">
      <alignment horizontal="center" vertical="center" wrapText="1"/>
      <protection locked="0"/>
    </xf>
    <xf numFmtId="0" fontId="20" fillId="2" borderId="7" xfId="0" applyFont="1" applyFill="1" applyBorder="1" applyAlignment="1" applyProtection="1">
      <alignment horizontal="center" vertical="center" wrapText="1"/>
      <protection locked="0"/>
    </xf>
    <xf numFmtId="0" fontId="20" fillId="2" borderId="6" xfId="0" applyFont="1" applyFill="1" applyBorder="1" applyAlignment="1" applyProtection="1">
      <alignment horizontal="center" vertical="center"/>
      <protection locked="0"/>
    </xf>
    <xf numFmtId="0" fontId="20" fillId="2" borderId="7" xfId="0" applyFont="1" applyFill="1" applyBorder="1" applyAlignment="1" applyProtection="1">
      <alignment horizontal="center" vertical="center"/>
      <protection locked="0"/>
    </xf>
    <xf numFmtId="0" fontId="20" fillId="2" borderId="15" xfId="0" applyFont="1" applyFill="1" applyBorder="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20" fillId="2" borderId="8" xfId="0" applyFont="1" applyFill="1" applyBorder="1" applyAlignment="1" applyProtection="1">
      <alignment horizontal="center" vertical="center" wrapText="1"/>
      <protection locked="0"/>
    </xf>
    <xf numFmtId="0" fontId="20" fillId="2" borderId="9" xfId="0" applyFont="1" applyFill="1" applyBorder="1" applyAlignment="1" applyProtection="1">
      <alignment horizontal="center" vertical="center" wrapText="1"/>
      <protection locked="0"/>
    </xf>
    <xf numFmtId="0" fontId="20" fillId="2" borderId="1" xfId="0" applyFont="1" applyFill="1" applyBorder="1" applyAlignment="1" applyProtection="1">
      <alignment horizontal="center" vertical="center" wrapText="1"/>
      <protection locked="0"/>
    </xf>
    <xf numFmtId="0" fontId="20" fillId="2" borderId="11" xfId="0" applyFont="1" applyFill="1" applyBorder="1" applyAlignment="1" applyProtection="1">
      <alignment horizontal="center" vertical="center" wrapText="1"/>
      <protection locked="0"/>
    </xf>
  </cellXfs>
  <cellStyles count="4">
    <cellStyle name="Comma" xfId="3" builtinId="3"/>
    <cellStyle name="Normal" xfId="0" builtinId="0"/>
    <cellStyle name="Normal 2" xfId="1" xr:uid="{00000000-0005-0000-0000-000003000000}"/>
    <cellStyle name="Normal 3" xfId="2" xr:uid="{00000000-0005-0000-0000-000004000000}"/>
  </cellStyles>
  <dxfs count="112">
    <dxf>
      <fill>
        <patternFill>
          <bgColor rgb="FFFFFF00"/>
        </patternFill>
      </fill>
    </dxf>
    <dxf>
      <fill>
        <patternFill>
          <bgColor rgb="FF00B050"/>
        </patternFill>
      </fill>
    </dxf>
    <dxf>
      <fill>
        <patternFill>
          <bgColor rgb="FFFFFF00"/>
        </patternFill>
      </fill>
    </dxf>
    <dxf>
      <fill>
        <patternFill>
          <bgColor rgb="FFC00000"/>
        </patternFill>
      </fill>
    </dxf>
    <dxf>
      <font>
        <color theme="0"/>
      </font>
      <fill>
        <patternFill>
          <bgColor rgb="FFC00000"/>
        </patternFill>
      </fill>
    </dxf>
    <dxf>
      <font>
        <color theme="0"/>
      </font>
      <fill>
        <patternFill>
          <bgColor rgb="FFC00000"/>
        </patternFill>
      </fill>
    </dxf>
    <dxf>
      <fill>
        <patternFill>
          <bgColor theme="9"/>
        </patternFill>
      </fill>
    </dxf>
    <dxf>
      <fill>
        <patternFill>
          <bgColor rgb="FF00B050"/>
        </patternFill>
      </fill>
    </dxf>
    <dxf>
      <fill>
        <patternFill>
          <bgColor rgb="FFFFFF00"/>
        </patternFill>
      </fill>
    </dxf>
    <dxf>
      <fill>
        <patternFill>
          <bgColor rgb="FFC00000"/>
        </patternFill>
      </fill>
    </dxf>
    <dxf>
      <font>
        <color theme="0"/>
      </font>
      <fill>
        <patternFill>
          <bgColor rgb="FFC00000"/>
        </patternFill>
      </fill>
    </dxf>
    <dxf>
      <font>
        <b val="0"/>
        <i val="0"/>
        <strike val="0"/>
        <condense val="0"/>
        <extend val="0"/>
        <outline val="0"/>
        <shadow val="0"/>
        <u val="none"/>
        <vertAlign val="baseline"/>
        <sz val="9"/>
        <color theme="1"/>
        <name val="Calibri"/>
        <family val="2"/>
        <scheme val="minor"/>
      </font>
      <numFmt numFmtId="0" formatCode="General"/>
      <alignment horizontal="general" vertical="bottom" textRotation="0" wrapText="0" indent="0" justifyLastLine="0" shrinkToFit="0" readingOrder="0"/>
      <border diagonalUp="0" diagonalDown="0">
        <left/>
        <right/>
        <top style="thin">
          <color theme="5"/>
        </top>
        <bottom/>
        <vertical/>
        <horizontal/>
      </border>
    </dxf>
    <dxf>
      <font>
        <b val="0"/>
        <i val="0"/>
        <strike val="0"/>
        <condense val="0"/>
        <extend val="0"/>
        <outline val="0"/>
        <shadow val="0"/>
        <u val="none"/>
        <vertAlign val="baseline"/>
        <sz val="9"/>
        <color theme="1"/>
        <name val="Calibri"/>
        <family val="2"/>
        <scheme val="minor"/>
      </font>
      <numFmt numFmtId="0" formatCode="General"/>
      <alignment horizontal="general" vertical="bottom" textRotation="0" wrapText="0" indent="0" justifyLastLine="0" shrinkToFit="0" readingOrder="0"/>
      <border diagonalUp="0" diagonalDown="0">
        <left/>
        <right/>
        <top style="thin">
          <color theme="5"/>
        </top>
        <bottom/>
        <vertical/>
        <horizontal/>
      </border>
    </dxf>
    <dxf>
      <font>
        <b val="0"/>
        <i val="0"/>
        <strike val="0"/>
        <condense val="0"/>
        <extend val="0"/>
        <outline val="0"/>
        <shadow val="0"/>
        <u val="none"/>
        <vertAlign val="baseline"/>
        <sz val="9"/>
        <color theme="1"/>
        <name val="Calibri"/>
        <family val="2"/>
        <scheme val="minor"/>
      </font>
      <numFmt numFmtId="0" formatCode="General"/>
      <alignment horizontal="general" vertical="bottom" textRotation="0" wrapText="0" indent="0" justifyLastLine="0" shrinkToFit="0" readingOrder="0"/>
      <border diagonalUp="0" diagonalDown="0">
        <left/>
        <right/>
        <top style="thin">
          <color theme="5"/>
        </top>
        <bottom/>
        <vertical/>
        <horizontal/>
      </border>
    </dxf>
    <dxf>
      <font>
        <b val="0"/>
        <i val="0"/>
        <strike val="0"/>
        <condense val="0"/>
        <extend val="0"/>
        <outline val="0"/>
        <shadow val="0"/>
        <u val="none"/>
        <vertAlign val="baseline"/>
        <sz val="9"/>
        <color theme="1"/>
        <name val="Calibri"/>
        <family val="2"/>
        <scheme val="minor"/>
      </font>
      <numFmt numFmtId="0" formatCode="General"/>
      <alignment horizontal="general" vertical="bottom" textRotation="0" wrapText="0" indent="0" justifyLastLine="0" shrinkToFit="0" readingOrder="0"/>
      <border diagonalUp="0" diagonalDown="0">
        <left/>
        <right/>
        <top style="thin">
          <color theme="5"/>
        </top>
        <bottom/>
        <vertical/>
        <horizontal/>
      </border>
    </dxf>
    <dxf>
      <border outline="0">
        <left style="thin">
          <color theme="5"/>
        </left>
        <right style="thin">
          <color theme="5"/>
        </right>
        <top style="thin">
          <color theme="5"/>
        </top>
      </border>
    </dxf>
    <dxf>
      <font>
        <b val="0"/>
        <i val="0"/>
        <strike val="0"/>
        <condense val="0"/>
        <extend val="0"/>
        <outline val="0"/>
        <shadow val="0"/>
        <u val="none"/>
        <vertAlign val="baseline"/>
        <sz val="9"/>
        <color theme="1"/>
        <name val="Calibri"/>
        <family val="2"/>
        <scheme val="minor"/>
      </font>
      <alignment horizontal="general" vertical="bottom" textRotation="0" wrapText="0" indent="0" justifyLastLine="0" shrinkToFit="0" readingOrder="0"/>
    </dxf>
    <dxf>
      <font>
        <b/>
        <i val="0"/>
        <strike val="0"/>
        <condense val="0"/>
        <extend val="0"/>
        <outline val="0"/>
        <shadow val="0"/>
        <u val="none"/>
        <vertAlign val="baseline"/>
        <sz val="9"/>
        <color theme="0"/>
        <name val="Calibri"/>
        <family val="2"/>
        <scheme val="minor"/>
      </font>
      <numFmt numFmtId="0" formatCode="General"/>
      <fill>
        <patternFill patternType="solid">
          <fgColor theme="5"/>
          <bgColor theme="5"/>
        </patternFill>
      </fill>
      <alignment horizontal="general" vertical="top" textRotation="0" wrapText="0" indent="0" justifyLastLine="0" shrinkToFit="0" readingOrder="0"/>
    </dxf>
    <dxf>
      <font>
        <strike val="0"/>
        <outline val="0"/>
        <shadow val="0"/>
        <u val="none"/>
        <vertAlign val="baseline"/>
        <name val="Calibri"/>
        <family val="2"/>
        <scheme val="minor"/>
      </font>
    </dxf>
    <dxf>
      <font>
        <strike val="0"/>
        <outline val="0"/>
        <shadow val="0"/>
        <u val="none"/>
        <vertAlign val="baseline"/>
        <name val="Calibri"/>
        <family val="2"/>
        <scheme val="minor"/>
      </font>
    </dxf>
    <dxf>
      <font>
        <strike val="0"/>
        <outline val="0"/>
        <shadow val="0"/>
        <u val="none"/>
        <vertAlign val="baseline"/>
        <name val="Calibri"/>
        <family val="2"/>
        <scheme val="minor"/>
      </font>
    </dxf>
    <dxf>
      <font>
        <strike val="0"/>
        <outline val="0"/>
        <shadow val="0"/>
        <u val="none"/>
        <vertAlign val="baseline"/>
        <name val="Calibri"/>
        <family val="2"/>
        <scheme val="minor"/>
      </font>
    </dxf>
    <dxf>
      <font>
        <strike val="0"/>
        <outline val="0"/>
        <shadow val="0"/>
        <u val="none"/>
        <vertAlign val="baseline"/>
        <name val="Calibri"/>
        <family val="2"/>
        <scheme val="minor"/>
      </font>
    </dxf>
    <dxf>
      <font>
        <strike val="0"/>
        <outline val="0"/>
        <shadow val="0"/>
        <u val="none"/>
        <vertAlign val="baseline"/>
        <name val="Calibri"/>
        <family val="2"/>
        <scheme val="minor"/>
      </font>
      <alignment horizontal="general" vertical="top" textRotation="0" wrapText="0" indent="0" justifyLastLine="0" shrinkToFit="0" readingOrder="0"/>
    </dxf>
    <dxf>
      <font>
        <strike val="0"/>
        <outline val="0"/>
        <shadow val="0"/>
        <u val="none"/>
        <vertAlign val="baseline"/>
        <name val="Calibri"/>
        <family val="2"/>
        <scheme val="minor"/>
      </font>
    </dxf>
    <dxf>
      <font>
        <strike val="0"/>
        <outline val="0"/>
        <shadow val="0"/>
        <u val="none"/>
        <vertAlign val="baseline"/>
        <name val="Calibri"/>
        <family val="2"/>
        <scheme val="minor"/>
      </font>
    </dxf>
    <dxf>
      <font>
        <strike val="0"/>
        <outline val="0"/>
        <shadow val="0"/>
        <u val="none"/>
        <vertAlign val="baseline"/>
        <name val="Calibri"/>
        <family val="2"/>
        <scheme val="minor"/>
      </font>
    </dxf>
    <dxf>
      <font>
        <strike val="0"/>
        <outline val="0"/>
        <shadow val="0"/>
        <u val="none"/>
        <vertAlign val="baseline"/>
        <name val="Calibri"/>
        <family val="2"/>
        <scheme val="minor"/>
      </font>
      <alignment horizontal="general" vertical="top" textRotation="0" wrapText="0" indent="0" justifyLastLine="0" shrinkToFit="0" readingOrder="0"/>
    </dxf>
    <dxf>
      <font>
        <strike val="0"/>
        <outline val="0"/>
        <shadow val="0"/>
        <u val="none"/>
        <vertAlign val="baseline"/>
        <name val="Calibri"/>
        <family val="2"/>
        <scheme val="minor"/>
      </font>
      <numFmt numFmtId="164" formatCode="0.00000000000"/>
    </dxf>
    <dxf>
      <font>
        <strike val="0"/>
        <outline val="0"/>
        <shadow val="0"/>
        <u val="none"/>
        <vertAlign val="baseline"/>
        <name val="Calibri"/>
        <family val="2"/>
        <scheme val="minor"/>
      </font>
      <numFmt numFmtId="164" formatCode="0.00000000000"/>
    </dxf>
    <dxf>
      <font>
        <strike val="0"/>
        <outline val="0"/>
        <shadow val="0"/>
        <u val="none"/>
        <vertAlign val="baseline"/>
        <name val="Calibri"/>
        <family val="2"/>
        <scheme val="minor"/>
      </font>
      <numFmt numFmtId="1" formatCode="0"/>
    </dxf>
    <dxf>
      <font>
        <strike val="0"/>
        <outline val="0"/>
        <shadow val="0"/>
        <u val="none"/>
        <vertAlign val="baseline"/>
        <name val="Calibri"/>
        <family val="2"/>
        <scheme val="minor"/>
      </font>
      <numFmt numFmtId="1" formatCode="0"/>
    </dxf>
    <dxf>
      <font>
        <strike val="0"/>
        <outline val="0"/>
        <shadow val="0"/>
        <u val="none"/>
        <vertAlign val="baseline"/>
        <name val="Calibri"/>
        <family val="2"/>
        <scheme val="minor"/>
      </font>
      <numFmt numFmtId="1" formatCode="0"/>
    </dxf>
    <dxf>
      <font>
        <strike val="0"/>
        <outline val="0"/>
        <shadow val="0"/>
        <u val="none"/>
        <vertAlign val="baseline"/>
        <name val="Calibri"/>
        <family val="2"/>
        <scheme val="minor"/>
      </font>
      <numFmt numFmtId="1" formatCode="0"/>
    </dxf>
    <dxf>
      <font>
        <strike val="0"/>
        <outline val="0"/>
        <shadow val="0"/>
        <u val="none"/>
        <vertAlign val="baseline"/>
        <name val="Calibri"/>
        <family val="2"/>
        <scheme val="minor"/>
      </font>
      <numFmt numFmtId="1" formatCode="0"/>
    </dxf>
    <dxf>
      <font>
        <strike val="0"/>
        <outline val="0"/>
        <shadow val="0"/>
        <u val="none"/>
        <vertAlign val="baseline"/>
        <name val="Calibri"/>
        <family val="2"/>
        <scheme val="minor"/>
      </font>
      <numFmt numFmtId="1" formatCode="0"/>
    </dxf>
    <dxf>
      <font>
        <strike val="0"/>
        <outline val="0"/>
        <shadow val="0"/>
        <u val="none"/>
        <vertAlign val="baseline"/>
        <name val="Calibri"/>
        <family val="2"/>
        <scheme val="minor"/>
      </font>
      <numFmt numFmtId="1" formatCode="0"/>
    </dxf>
    <dxf>
      <font>
        <strike val="0"/>
        <outline val="0"/>
        <shadow val="0"/>
        <u val="none"/>
        <vertAlign val="baseline"/>
        <name val="Calibri"/>
        <family val="2"/>
        <scheme val="minor"/>
      </font>
      <numFmt numFmtId="1" formatCode="0"/>
    </dxf>
    <dxf>
      <font>
        <strike val="0"/>
        <outline val="0"/>
        <shadow val="0"/>
        <u val="none"/>
        <vertAlign val="baseline"/>
        <name val="Calibri"/>
        <family val="2"/>
        <scheme val="minor"/>
      </font>
      <numFmt numFmtId="1" formatCode="0"/>
    </dxf>
    <dxf>
      <font>
        <strike val="0"/>
        <outline val="0"/>
        <shadow val="0"/>
        <u val="none"/>
        <vertAlign val="baseline"/>
        <name val="Calibri"/>
        <family val="2"/>
        <scheme val="minor"/>
      </font>
      <numFmt numFmtId="1" formatCode="0"/>
    </dxf>
    <dxf>
      <font>
        <strike val="0"/>
        <outline val="0"/>
        <shadow val="0"/>
        <u val="none"/>
        <vertAlign val="baseline"/>
        <name val="Calibri"/>
        <family val="2"/>
        <scheme val="minor"/>
      </font>
      <numFmt numFmtId="1" formatCode="0"/>
    </dxf>
    <dxf>
      <font>
        <strike val="0"/>
        <outline val="0"/>
        <shadow val="0"/>
        <u val="none"/>
        <vertAlign val="baseline"/>
        <name val="Calibri"/>
        <family val="2"/>
        <scheme val="minor"/>
      </font>
      <numFmt numFmtId="1" formatCode="0"/>
    </dxf>
    <dxf>
      <font>
        <strike val="0"/>
        <outline val="0"/>
        <shadow val="0"/>
        <u val="none"/>
        <vertAlign val="baseline"/>
        <name val="Calibri"/>
        <family val="2"/>
        <scheme val="minor"/>
      </font>
    </dxf>
    <dxf>
      <font>
        <strike val="0"/>
        <outline val="0"/>
        <shadow val="0"/>
        <u val="none"/>
        <vertAlign val="baseline"/>
        <name val="Calibri"/>
        <family val="2"/>
        <scheme val="minor"/>
      </font>
      <numFmt numFmtId="1" formatCode="0"/>
      <alignment horizontal="general" vertical="top" textRotation="0" wrapText="0" indent="0" justifyLastLine="0" shrinkToFit="0" readingOrder="0"/>
    </dxf>
    <dxf>
      <protection locked="0" hidden="0"/>
    </dxf>
    <dxf>
      <protection locked="0" hidden="0"/>
    </dxf>
    <dxf>
      <protection locked="0" hidden="0"/>
    </dxf>
    <dxf>
      <protection locked="0" hidden="0"/>
    </dxf>
    <dxf>
      <protection locked="0" hidden="0"/>
    </dxf>
    <dxf>
      <protection locked="0" hidden="0"/>
    </dxf>
    <dxf>
      <font>
        <color rgb="FF000000"/>
      </font>
      <alignment horizontal="general" vertical="bottom" textRotation="0" wrapText="1" indent="0" justifyLastLine="0" shrinkToFit="0" readingOrder="0"/>
      <border diagonalUp="0" diagonalDown="0">
        <left style="medium">
          <color rgb="FFCCCCCC"/>
        </left>
        <right style="medium">
          <color rgb="FFCCCCCC"/>
        </right>
        <top style="medium">
          <color rgb="FFCCCCCC"/>
        </top>
        <bottom style="medium">
          <color rgb="FFCCCCCC"/>
        </bottom>
        <vertical/>
        <horizontal/>
      </border>
    </dxf>
    <dxf>
      <font>
        <color rgb="FF000000"/>
      </font>
      <alignment horizontal="general" vertical="bottom" textRotation="0" wrapText="1" indent="0" justifyLastLine="0" shrinkToFit="0" readingOrder="0"/>
      <border diagonalUp="0" diagonalDown="0">
        <left style="medium">
          <color rgb="FFCCCCCC"/>
        </left>
        <right style="medium">
          <color rgb="FFCCCCCC"/>
        </right>
        <top style="medium">
          <color rgb="FFCCCCCC"/>
        </top>
        <bottom style="medium">
          <color rgb="FFCCCCCC"/>
        </bottom>
        <vertical/>
        <horizontal/>
      </border>
    </dxf>
    <dxf>
      <font>
        <color rgb="FF000000"/>
      </font>
      <alignment horizontal="general" vertical="bottom" textRotation="0" wrapText="1" indent="0" justifyLastLine="0" shrinkToFit="0" readingOrder="0"/>
      <border diagonalUp="0" diagonalDown="0">
        <left style="medium">
          <color rgb="FFCCCCCC"/>
        </left>
        <right style="medium">
          <color rgb="FFCCCCCC"/>
        </right>
        <top style="medium">
          <color rgb="FFCCCCCC"/>
        </top>
        <bottom style="medium">
          <color rgb="FFCCCCCC"/>
        </bottom>
        <vertical/>
        <horizontal/>
      </border>
    </dxf>
    <dxf>
      <font>
        <color rgb="FF000000"/>
      </font>
      <alignment horizontal="general" vertical="bottom" textRotation="0" wrapText="1" indent="0" justifyLastLine="0" shrinkToFit="0" readingOrder="0"/>
    </dxf>
    <dxf>
      <alignment horizontal="left" vertical="center" textRotation="0" indent="0" justifyLastLine="0" shrinkToFit="0" readingOrder="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9" tint="0.59999389629810485"/>
        </patternFill>
      </fill>
      <border diagonalUp="0" diagonalDown="0">
        <left style="thin">
          <color indexed="64"/>
        </left>
        <right style="thin">
          <color indexed="64"/>
        </right>
        <top/>
        <bottom style="thin">
          <color indexed="64"/>
        </bottom>
        <vertical/>
        <horizontal/>
      </border>
      <protection locked="0" hidden="0"/>
    </dxf>
    <dxf>
      <numFmt numFmtId="19" formatCode="dd/mm/yyyy"/>
      <border diagonalUp="0" diagonalDown="0">
        <left style="thin">
          <color indexed="64"/>
        </left>
        <right style="thin">
          <color indexed="64"/>
        </right>
        <top style="thin">
          <color indexed="64"/>
        </top>
        <bottom style="thin">
          <color indexed="64"/>
        </bottom>
        <vertical/>
        <horizontal/>
      </border>
    </dxf>
    <dxf>
      <numFmt numFmtId="19" formatCode="dd/mm/yyyy"/>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5" formatCode="_-* #,##0_-;\-* #,##0_-;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5" formatCode="_-* #,##0_-;\-* #,##0_-;_-* &quot;-&quot;??_-;_-@_-"/>
      <alignment horizontal="general" vertical="bottom" textRotation="0" wrapText="0" indent="0" justifyLastLine="0" shrinkToFit="0" readingOrder="0"/>
      <border diagonalUp="0" diagonalDown="0">
        <left/>
        <right style="thin">
          <color indexed="64"/>
        </right>
        <top/>
        <bottom style="thin">
          <color indexed="64"/>
        </bottom>
        <vertical/>
        <horizontal/>
      </border>
      <protection locked="0" hidden="0"/>
    </dxf>
    <dxf>
      <font>
        <b val="0"/>
        <i val="0"/>
        <strike val="0"/>
        <condense val="0"/>
        <extend val="0"/>
        <outline val="0"/>
        <shadow val="0"/>
        <u val="none"/>
        <vertAlign val="baseline"/>
        <sz val="11"/>
        <color theme="1"/>
        <name val="Calibri"/>
        <family val="2"/>
        <scheme val="minor"/>
      </font>
      <numFmt numFmtId="165" formatCode="_-* #,##0_-;\-* #,##0_-;_-*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5" formatCode="_-* #,##0_-;\-* #,##0_-;_-*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5" formatCode="_-* #,##0_-;\-* #,##0_-;_-*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5" formatCode="_-* #,##0_-;\-* #,##0_-;_-* &quot;-&quot;??_-;_-@_-"/>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5" formatCode="_-* #,##0_-;\-* #,##0_-;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5" formatCode="_-* #,##0_-;\-* #,##0_-;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5" formatCode="_-* #,##0_-;\-* #,##0_-;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5" formatCode="_-* #,##0_-;\-* #,##0_-;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5" formatCode="_-* #,##0_-;\-* #,##0_-;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5" formatCode="_-* #,##0_-;\-* #,##0_-;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5" formatCode="_-* #,##0_-;\-* #,##0_-;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9" tint="0.59999389629810485"/>
        </patternFill>
      </fill>
      <border diagonalUp="0" diagonalDown="0">
        <left style="thin">
          <color indexed="64"/>
        </left>
        <right style="thin">
          <color indexed="64"/>
        </right>
        <top style="thin">
          <color theme="1"/>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left style="thin">
          <color indexed="64"/>
        </left>
        <right style="thin">
          <color indexed="64"/>
        </right>
        <top style="thin">
          <color theme="1"/>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left style="thin">
          <color indexed="64"/>
        </left>
        <right style="thin">
          <color indexed="64"/>
        </right>
        <top style="thin">
          <color theme="1"/>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left style="thin">
          <color indexed="64"/>
        </left>
        <right style="thin">
          <color indexed="64"/>
        </right>
        <top style="thin">
          <color theme="1"/>
        </top>
        <bottom style="thin">
          <color indexed="64"/>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9" tint="-0.249977111117893"/>
        <name val="Calibri"/>
        <family val="2"/>
        <scheme val="minor"/>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left" vertical="center" textRotation="0" wrapText="0" indent="0" justifyLastLine="0" shrinkToFit="0" readingOrder="0"/>
      <border diagonalUp="0" diagonalDown="0">
        <left style="thin">
          <color indexed="64"/>
        </left>
        <right style="thin">
          <color indexed="64"/>
        </right>
        <top style="thin">
          <color theme="1"/>
        </top>
        <bottom style="thin">
          <color indexed="64"/>
        </bottom>
        <vertical/>
        <horizontal/>
      </border>
    </dxf>
    <dxf>
      <font>
        <b val="0"/>
        <i val="0"/>
        <strike val="0"/>
        <condense val="0"/>
        <extend val="0"/>
        <outline val="0"/>
        <shadow val="0"/>
        <u val="none"/>
        <vertAlign val="baseline"/>
        <sz val="8"/>
        <color theme="9" tint="-0.249977111117893"/>
        <name val="Calibri"/>
        <family val="2"/>
        <scheme val="minor"/>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left" vertical="center" textRotation="0" wrapText="0" indent="0" justifyLastLine="0" shrinkToFit="0" readingOrder="0"/>
      <border diagonalUp="0" diagonalDown="0">
        <left style="thin">
          <color indexed="64"/>
        </left>
        <right style="thin">
          <color indexed="64"/>
        </right>
        <top style="thin">
          <color theme="1"/>
        </top>
        <bottom style="thin">
          <color indexed="64"/>
        </bottom>
        <vertical/>
        <horizontal/>
      </border>
    </dxf>
    <dxf>
      <font>
        <b val="0"/>
        <i val="0"/>
        <strike val="0"/>
        <condense val="0"/>
        <extend val="0"/>
        <outline val="0"/>
        <shadow val="0"/>
        <u val="none"/>
        <vertAlign val="baseline"/>
        <sz val="10"/>
        <color theme="9" tint="-0.249977111117893"/>
        <name val="Calibri"/>
        <family val="2"/>
        <scheme val="minor"/>
      </font>
      <fill>
        <patternFill patternType="solid">
          <fgColor indexed="64"/>
          <bgColor theme="0" tint="-0.249977111117893"/>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9" tint="0.5999938962981048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9" tint="0.59999389629810485"/>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9" tint="0.59999389629810485"/>
        </patternFill>
      </fill>
      <border diagonalUp="0" diagonalDown="0">
        <left style="thin">
          <color indexed="64"/>
        </left>
        <right style="thin">
          <color indexed="64"/>
        </right>
        <top style="thin">
          <color theme="1"/>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left style="thin">
          <color indexed="64"/>
        </left>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dxf>
    <dxf>
      <border outline="0">
        <right style="thin">
          <color indexed="64"/>
        </right>
      </border>
    </dxf>
    <dxf>
      <border outline="0">
        <left style="thin">
          <color indexed="64"/>
        </left>
      </border>
    </dxf>
    <dxf>
      <protection locked="1" hidden="0"/>
    </dxf>
    <dxf>
      <font>
        <b val="0"/>
        <i val="0"/>
        <strike val="0"/>
        <condense val="0"/>
        <extend val="0"/>
        <outline val="0"/>
        <shadow val="0"/>
        <u val="none"/>
        <vertAlign val="baseline"/>
        <sz val="11"/>
        <color theme="1"/>
        <name val="Calibri"/>
        <family val="2"/>
        <scheme val="minor"/>
      </font>
      <numFmt numFmtId="165" formatCode="_-* #,##0_-;\-* #,##0_-;_-* &quot;-&quot;??_-;_-@_-"/>
      <alignment horizontal="general" vertical="bottom" textRotation="0" wrapText="0" indent="0" justifyLastLine="0" shrinkToFit="0" readingOrder="0"/>
      <border diagonalUp="0" diagonalDown="0">
        <left/>
        <right style="thin">
          <color indexed="64"/>
        </right>
        <top/>
        <bottom style="thin">
          <color indexed="64"/>
        </bottom>
        <vertical/>
        <horizontal/>
      </border>
    </dxf>
    <dxf>
      <fill>
        <patternFill patternType="solid">
          <fgColor indexed="64"/>
          <bgColor theme="4" tint="0.79998168889431442"/>
        </patternFill>
      </fill>
      <alignment horizontal="left" vertical="top" textRotation="0" wrapText="1" indent="0" justifyLastLine="0" shrinkToFit="0" readingOrder="0"/>
    </dxf>
    <dxf>
      <fill>
        <patternFill patternType="solid">
          <fgColor indexed="64"/>
          <bgColor theme="4" tint="0.79998168889431442"/>
        </patternFill>
      </fill>
      <alignment horizontal="left" vertical="top" textRotation="0" wrapText="1" indent="0" justifyLastLine="0" shrinkToFit="0" readingOrder="0"/>
    </dxf>
    <dxf>
      <fill>
        <patternFill patternType="solid">
          <fgColor indexed="64"/>
          <bgColor theme="4" tint="0.79998168889431442"/>
        </patternFill>
      </fill>
      <alignment horizontal="left" vertical="top" textRotation="0" wrapText="1" indent="0" justifyLastLine="0" shrinkToFit="0" readingOrder="0"/>
    </dxf>
    <dxf>
      <fill>
        <patternFill patternType="solid">
          <fgColor indexed="64"/>
          <bgColor theme="4" tint="0.79998168889431442"/>
        </patternFill>
      </fill>
      <alignment horizontal="left" vertical="top" textRotation="0" wrapText="1" indent="0" justifyLastLine="0" shrinkToFit="0" readingOrder="0"/>
    </dxf>
    <dxf>
      <fill>
        <patternFill patternType="solid">
          <fgColor indexed="64"/>
          <bgColor theme="4" tint="0.79998168889431442"/>
        </patternFill>
      </fill>
      <alignment horizontal="left" vertical="top" textRotation="0" wrapText="1" indent="0" justifyLastLine="0" shrinkToFit="0" readingOrder="0"/>
    </dxf>
    <dxf>
      <fill>
        <patternFill patternType="solid">
          <fgColor indexed="64"/>
          <bgColor theme="4" tint="0.79998168889431442"/>
        </patternFill>
      </fill>
      <alignment horizontal="left" vertical="top" textRotation="0" wrapText="1" indent="0" justifyLastLine="0" shrinkToFit="0" readingOrder="0"/>
    </dxf>
    <dxf>
      <fill>
        <patternFill patternType="solid">
          <fgColor indexed="64"/>
          <bgColor theme="4" tint="0.79998168889431442"/>
        </patternFill>
      </fill>
      <alignment horizontal="left" vertical="top" textRotation="0" wrapText="1" indent="0" justifyLastLine="0" shrinkToFit="0" readingOrder="0"/>
    </dxf>
    <dxf>
      <fill>
        <patternFill patternType="solid">
          <fgColor indexed="64"/>
          <bgColor theme="4" tint="0.79998168889431442"/>
        </patternFill>
      </fill>
      <alignment horizontal="left" vertical="top" textRotation="0" wrapText="1" indent="0" justifyLastLine="0" shrinkToFit="0" readingOrder="0"/>
    </dxf>
    <dxf>
      <fill>
        <patternFill patternType="solid">
          <fgColor indexed="64"/>
          <bgColor theme="4" tint="0.79998168889431442"/>
        </patternFill>
      </fill>
      <alignment horizontal="left" vertical="top" textRotation="0" wrapText="1" indent="0" justifyLastLine="0" shrinkToFit="0" readingOrder="0"/>
    </dxf>
    <dxf>
      <fill>
        <patternFill patternType="solid">
          <fgColor indexed="64"/>
          <bgColor theme="4" tint="0.79998168889431442"/>
        </patternFill>
      </fill>
      <alignment horizontal="left" vertical="top" textRotation="0" wrapText="1" indent="0" justifyLastLine="0" shrinkToFit="0" readingOrder="0"/>
      <border diagonalUp="0" diagonalDown="0">
        <left style="medium">
          <color indexed="64"/>
        </left>
        <right/>
        <top/>
        <bottom/>
        <vertical/>
        <horizontal/>
      </border>
    </dxf>
  </dxfs>
  <tableStyles count="0" defaultTableStyle="TableStyleMedium2" defaultPivotStyle="PivotStyleLight16"/>
  <colors>
    <mruColors>
      <color rgb="FFC9A6E4"/>
      <color rgb="FFD1B2E8"/>
      <color rgb="FFFED2DB"/>
      <color rgb="FFF0DBD4"/>
      <color rgb="FFF0F5C3"/>
      <color rgb="FFE9F0A2"/>
      <color rgb="FFFF0000"/>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2</xdr:row>
      <xdr:rowOff>31750</xdr:rowOff>
    </xdr:from>
    <xdr:to>
      <xdr:col>14</xdr:col>
      <xdr:colOff>146050</xdr:colOff>
      <xdr:row>8</xdr:row>
      <xdr:rowOff>63500</xdr:rowOff>
    </xdr:to>
    <xdr:sp macro="" textlink="">
      <xdr:nvSpPr>
        <xdr:cNvPr id="2" name="Rectangle 1">
          <a:extLst>
            <a:ext uri="{FF2B5EF4-FFF2-40B4-BE49-F238E27FC236}">
              <a16:creationId xmlns:a16="http://schemas.microsoft.com/office/drawing/2014/main" id="{63BE8148-75F2-444F-8125-CB2A1A88A085}"/>
            </a:ext>
          </a:extLst>
        </xdr:cNvPr>
        <xdr:cNvSpPr/>
      </xdr:nvSpPr>
      <xdr:spPr>
        <a:xfrm>
          <a:off x="19050" y="31750"/>
          <a:ext cx="8661400" cy="1136650"/>
        </a:xfrm>
        <a:prstGeom prst="rect">
          <a:avLst/>
        </a:prstGeom>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sz="1100">
              <a:solidFill>
                <a:schemeClr val="lt1"/>
              </a:solidFill>
              <a:effectLst/>
              <a:latin typeface="+mn-lt"/>
              <a:ea typeface="+mn-ea"/>
              <a:cs typeface="+mn-cs"/>
            </a:rPr>
            <a:t>Dear Partners,</a:t>
          </a:r>
          <a:endParaRPr lang="en-GB">
            <a:effectLst/>
          </a:endParaRPr>
        </a:p>
        <a:p>
          <a:r>
            <a:rPr lang="en-US" sz="1100">
              <a:solidFill>
                <a:schemeClr val="lt1"/>
              </a:solidFill>
              <a:effectLst/>
              <a:latin typeface="+mn-lt"/>
              <a:ea typeface="+mn-ea"/>
              <a:cs typeface="+mn-cs"/>
            </a:rPr>
            <a:t>The 4W  tool is meant</a:t>
          </a:r>
          <a:r>
            <a:rPr lang="en-US" sz="1100" baseline="0">
              <a:solidFill>
                <a:schemeClr val="lt1"/>
              </a:solidFill>
              <a:effectLst/>
              <a:latin typeface="+mn-lt"/>
              <a:ea typeface="+mn-ea"/>
              <a:cs typeface="+mn-cs"/>
            </a:rPr>
            <a:t> to provide</a:t>
          </a:r>
          <a:r>
            <a:rPr lang="en-US" sz="1100">
              <a:solidFill>
                <a:schemeClr val="lt1"/>
              </a:solidFill>
              <a:effectLst/>
              <a:latin typeface="+mn-lt"/>
              <a:ea typeface="+mn-ea"/>
              <a:cs typeface="+mn-cs"/>
            </a:rPr>
            <a:t> an inventory of reporting</a:t>
          </a:r>
          <a:r>
            <a:rPr lang="en-US" sz="1100" baseline="0">
              <a:solidFill>
                <a:schemeClr val="lt1"/>
              </a:solidFill>
              <a:effectLst/>
              <a:latin typeface="+mn-lt"/>
              <a:ea typeface="+mn-ea"/>
              <a:cs typeface="+mn-cs"/>
            </a:rPr>
            <a:t> activities on WHO does WHAT, WHERE, WHEN that fall under the </a:t>
          </a:r>
          <a:r>
            <a:rPr lang="en-US" sz="1100" b="1" baseline="0">
              <a:solidFill>
                <a:schemeClr val="lt1"/>
              </a:solidFill>
              <a:effectLst/>
              <a:latin typeface="+mn-lt"/>
              <a:ea typeface="+mn-ea"/>
              <a:cs typeface="+mn-cs"/>
            </a:rPr>
            <a:t>Clusters</a:t>
          </a:r>
          <a:r>
            <a:rPr lang="en-US" sz="1100" baseline="0">
              <a:solidFill>
                <a:schemeClr val="lt1"/>
              </a:solidFill>
              <a:effectLst/>
              <a:latin typeface="+mn-lt"/>
              <a:ea typeface="+mn-ea"/>
              <a:cs typeface="+mn-cs"/>
            </a:rPr>
            <a:t>.  If your organization is planning to, or conducting or have conducted humanitarian responses for the Idai Response in Mozambique, please kindly fill in the '4W' sheet. The fields are self-explanatory. Please go through the instructions below and if you still have any questions on how to fill in this form or need technical assistance please do not hesitate to reach out to the IMOs or the coordinators for any technical questions regarding shelter and NFIs.</a:t>
          </a:r>
        </a:p>
        <a:p>
          <a:r>
            <a:rPr lang="en-US" sz="1100" baseline="0">
              <a:solidFill>
                <a:schemeClr val="lt1"/>
              </a:solidFill>
              <a:effectLst/>
              <a:latin typeface="+mn-lt"/>
              <a:ea typeface="+mn-ea"/>
              <a:cs typeface="+mn-cs"/>
            </a:rPr>
            <a:t>For  the 4W process and the deadlines, please see the diagram </a:t>
          </a:r>
          <a:endParaRPr lang="en-GB">
            <a:effectLst/>
          </a:endParaRPr>
        </a:p>
        <a:p>
          <a:pPr algn="l"/>
          <a:endParaRPr lang="en-GB" sz="1100"/>
        </a:p>
      </xdr:txBody>
    </xdr:sp>
    <xdr:clientData/>
  </xdr:twoCellAnchor>
  <xdr:twoCellAnchor>
    <xdr:from>
      <xdr:col>0</xdr:col>
      <xdr:colOff>38100</xdr:colOff>
      <xdr:row>8</xdr:row>
      <xdr:rowOff>165100</xdr:rowOff>
    </xdr:from>
    <xdr:to>
      <xdr:col>14</xdr:col>
      <xdr:colOff>165100</xdr:colOff>
      <xdr:row>16</xdr:row>
      <xdr:rowOff>127000</xdr:rowOff>
    </xdr:to>
    <xdr:sp macro="" textlink="">
      <xdr:nvSpPr>
        <xdr:cNvPr id="3" name="Rectangle 2">
          <a:extLst>
            <a:ext uri="{FF2B5EF4-FFF2-40B4-BE49-F238E27FC236}">
              <a16:creationId xmlns:a16="http://schemas.microsoft.com/office/drawing/2014/main" id="{BD642542-FAB5-4866-9754-0154BD8F040B}"/>
            </a:ext>
          </a:extLst>
        </xdr:cNvPr>
        <xdr:cNvSpPr/>
      </xdr:nvSpPr>
      <xdr:spPr>
        <a:xfrm>
          <a:off x="38100" y="1270000"/>
          <a:ext cx="8661400" cy="1435100"/>
        </a:xfrm>
        <a:prstGeom prst="rect">
          <a:avLst/>
        </a:prstGeom>
        <a:solidFill>
          <a:schemeClr val="bg1">
            <a:lumMod val="85000"/>
          </a:schemeClr>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GB" sz="1200" b="1" u="sng">
              <a:solidFill>
                <a:sysClr val="windowText" lastClr="000000"/>
              </a:solidFill>
              <a:effectLst/>
              <a:latin typeface="+mn-lt"/>
              <a:ea typeface="+mn-ea"/>
              <a:cs typeface="+mn-cs"/>
            </a:rPr>
            <a:t>About the tool?</a:t>
          </a:r>
        </a:p>
        <a:p>
          <a:endParaRPr lang="en-GB" sz="1200" b="1" u="sng">
            <a:solidFill>
              <a:sysClr val="windowText" lastClr="000000"/>
            </a:solidFill>
            <a:effectLst/>
          </a:endParaRPr>
        </a:p>
        <a:p>
          <a:r>
            <a:rPr lang="en-US" sz="1100" baseline="0">
              <a:solidFill>
                <a:sysClr val="windowText" lastClr="000000"/>
              </a:solidFill>
              <a:effectLst/>
              <a:latin typeface="+mn-lt"/>
              <a:ea typeface="+mn-ea"/>
              <a:cs typeface="+mn-cs"/>
            </a:rPr>
            <a:t>There are three sheets visible to users in this workbook: Instructions, Shelter 4W and NFI 4W</a:t>
          </a:r>
        </a:p>
        <a:p>
          <a:endParaRPr lang="en-GB">
            <a:solidFill>
              <a:sysClr val="windowText" lastClr="000000"/>
            </a:solidFill>
            <a:effectLst/>
          </a:endParaRPr>
        </a:p>
        <a:p>
          <a:r>
            <a:rPr lang="en-US" sz="1100" b="1" baseline="0">
              <a:solidFill>
                <a:sysClr val="windowText" lastClr="000000"/>
              </a:solidFill>
              <a:effectLst/>
              <a:latin typeface="+mn-lt"/>
              <a:ea typeface="+mn-ea"/>
              <a:cs typeface="+mn-cs"/>
            </a:rPr>
            <a:t>Instructions </a:t>
          </a:r>
          <a:r>
            <a:rPr lang="en-US" sz="1100" baseline="0">
              <a:solidFill>
                <a:sysClr val="windowText" lastClr="000000"/>
              </a:solidFill>
              <a:effectLst/>
              <a:latin typeface="+mn-lt"/>
              <a:ea typeface="+mn-ea"/>
              <a:cs typeface="+mn-cs"/>
            </a:rPr>
            <a:t>provides basic information on how to use this date reporting tool.</a:t>
          </a:r>
          <a:endParaRPr lang="en-GB">
            <a:solidFill>
              <a:sysClr val="windowText" lastClr="000000"/>
            </a:solidFill>
            <a:effectLst/>
          </a:endParaRPr>
        </a:p>
        <a:p>
          <a:pPr eaLnBrk="1" fontAlgn="auto" latinLnBrk="0" hangingPunct="1"/>
          <a:r>
            <a:rPr lang="en-US" sz="1100" b="1" baseline="0">
              <a:solidFill>
                <a:sysClr val="windowText" lastClr="000000"/>
              </a:solidFill>
              <a:effectLst/>
              <a:latin typeface="+mn-lt"/>
              <a:ea typeface="+mn-ea"/>
              <a:cs typeface="+mn-cs"/>
            </a:rPr>
            <a:t>Shelter 4W </a:t>
          </a:r>
          <a:r>
            <a:rPr lang="en-GB" sz="1100" baseline="0">
              <a:solidFill>
                <a:sysClr val="windowText" lastClr="000000"/>
              </a:solidFill>
              <a:effectLst/>
              <a:latin typeface="+mn-lt"/>
              <a:ea typeface="+mn-ea"/>
              <a:cs typeface="+mn-cs"/>
            </a:rPr>
            <a:t>is the main sheet which partners must use to report only Shelter related activities.</a:t>
          </a:r>
          <a:endParaRPr lang="en-GB">
            <a:solidFill>
              <a:sysClr val="windowText" lastClr="000000"/>
            </a:solidFill>
            <a:effectLst/>
          </a:endParaRPr>
        </a:p>
        <a:p>
          <a:pPr eaLnBrk="1" fontAlgn="auto" latinLnBrk="0" hangingPunct="1"/>
          <a:r>
            <a:rPr lang="en-US" sz="1100" b="1" baseline="0">
              <a:solidFill>
                <a:sysClr val="windowText" lastClr="000000"/>
              </a:solidFill>
              <a:effectLst/>
              <a:latin typeface="+mn-lt"/>
              <a:ea typeface="+mn-ea"/>
              <a:cs typeface="+mn-cs"/>
            </a:rPr>
            <a:t>NFI 4W</a:t>
          </a:r>
          <a:r>
            <a:rPr lang="en-US" sz="1100" baseline="0">
              <a:solidFill>
                <a:sysClr val="windowText" lastClr="000000"/>
              </a:solidFill>
              <a:effectLst/>
              <a:latin typeface="+mn-lt"/>
              <a:ea typeface="+mn-ea"/>
              <a:cs typeface="+mn-cs"/>
            </a:rPr>
            <a:t> is the main sheet which partners must use to report only NFI related activities.</a:t>
          </a:r>
          <a:endParaRPr lang="en-GB">
            <a:solidFill>
              <a:sysClr val="windowText" lastClr="000000"/>
            </a:solidFill>
            <a:effectLst/>
          </a:endParaRPr>
        </a:p>
        <a:p>
          <a:pPr algn="l"/>
          <a:endParaRPr lang="en-GB" sz="1100"/>
        </a:p>
      </xdr:txBody>
    </xdr:sp>
    <xdr:clientData/>
  </xdr:twoCellAnchor>
  <xdr:twoCellAnchor>
    <xdr:from>
      <xdr:col>0</xdr:col>
      <xdr:colOff>38100</xdr:colOff>
      <xdr:row>17</xdr:row>
      <xdr:rowOff>171446</xdr:rowOff>
    </xdr:from>
    <xdr:to>
      <xdr:col>14</xdr:col>
      <xdr:colOff>165100</xdr:colOff>
      <xdr:row>112</xdr:row>
      <xdr:rowOff>31750</xdr:rowOff>
    </xdr:to>
    <xdr:sp macro="" textlink="">
      <xdr:nvSpPr>
        <xdr:cNvPr id="4" name="Rectangle 3">
          <a:extLst>
            <a:ext uri="{FF2B5EF4-FFF2-40B4-BE49-F238E27FC236}">
              <a16:creationId xmlns:a16="http://schemas.microsoft.com/office/drawing/2014/main" id="{F3D7F635-1923-40C3-A874-462F27CB6CCA}"/>
            </a:ext>
          </a:extLst>
        </xdr:cNvPr>
        <xdr:cNvSpPr/>
      </xdr:nvSpPr>
      <xdr:spPr>
        <a:xfrm>
          <a:off x="38100" y="2909884"/>
          <a:ext cx="8683625" cy="17203741"/>
        </a:xfrm>
        <a:prstGeom prst="rect">
          <a:avLst/>
        </a:prstGeom>
        <a:solidFill>
          <a:schemeClr val="bg1">
            <a:lumMod val="85000"/>
          </a:schemeClr>
        </a:solidFill>
        <a:ln w="571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sz="1200" b="1" u="sng">
              <a:solidFill>
                <a:sysClr val="windowText" lastClr="000000"/>
              </a:solidFill>
              <a:effectLst/>
              <a:latin typeface="+mn-lt"/>
              <a:ea typeface="+mn-ea"/>
              <a:cs typeface="+mn-cs"/>
            </a:rPr>
            <a:t>How to use the 4W sheet</a:t>
          </a:r>
          <a:r>
            <a:rPr lang="en-US" sz="1200" b="1" u="sng" baseline="0">
              <a:solidFill>
                <a:sysClr val="windowText" lastClr="000000"/>
              </a:solidFill>
              <a:effectLst/>
              <a:latin typeface="+mn-lt"/>
              <a:ea typeface="+mn-ea"/>
              <a:cs typeface="+mn-cs"/>
            </a:rPr>
            <a:t>?</a:t>
          </a:r>
          <a:endParaRPr lang="en-US" sz="1200" b="1" u="sng" baseline="0">
            <a:solidFill>
              <a:srgbClr val="FF0000"/>
            </a:solidFill>
            <a:effectLst/>
            <a:latin typeface="+mn-lt"/>
            <a:ea typeface="+mn-ea"/>
            <a:cs typeface="+mn-cs"/>
          </a:endParaRPr>
        </a:p>
        <a:p>
          <a:pPr eaLnBrk="1" fontAlgn="auto" latinLnBrk="0" hangingPunct="1"/>
          <a:endParaRPr lang="en-GB" sz="1400" b="0" u="sng" baseline="0">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Shelter and NFI 4W</a:t>
          </a:r>
          <a:r>
            <a:rPr lang="en-US" sz="1100">
              <a:solidFill>
                <a:sysClr val="windowText" lastClr="000000"/>
              </a:solidFill>
              <a:effectLst/>
              <a:latin typeface="+mn-lt"/>
              <a:ea typeface="+mn-ea"/>
              <a:cs typeface="+mn-cs"/>
            </a:rPr>
            <a:t> are the main sheets which partners will use to </a:t>
          </a:r>
          <a:r>
            <a:rPr lang="en-US" sz="1100" b="1">
              <a:solidFill>
                <a:sysClr val="windowText" lastClr="000000"/>
              </a:solidFill>
              <a:effectLst/>
              <a:latin typeface="+mn-lt"/>
              <a:ea typeface="+mn-ea"/>
              <a:cs typeface="+mn-cs"/>
            </a:rPr>
            <a:t>enter the data</a:t>
          </a:r>
          <a:r>
            <a:rPr lang="en-US" sz="1100">
              <a:solidFill>
                <a:sysClr val="windowText" lastClr="000000"/>
              </a:solidFill>
              <a:effectLst/>
              <a:latin typeface="+mn-lt"/>
              <a:ea typeface="+mn-ea"/>
              <a:cs typeface="+mn-cs"/>
            </a:rPr>
            <a:t>.</a:t>
          </a:r>
          <a:endParaRPr lang="en-GB"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Please make sure that:</a:t>
          </a:r>
          <a:endParaRPr lang="en-GB"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Your organization fills a different line if:</a:t>
          </a:r>
          <a:endParaRPr lang="en-GB" sz="1100">
            <a:solidFill>
              <a:sysClr val="windowText" lastClr="000000"/>
            </a:solidFill>
            <a:effectLst/>
            <a:latin typeface="+mn-lt"/>
            <a:ea typeface="+mn-ea"/>
            <a:cs typeface="+mn-cs"/>
          </a:endParaRPr>
        </a:p>
        <a:p>
          <a:pPr lvl="0"/>
          <a:r>
            <a:rPr lang="en-US" sz="1100">
              <a:solidFill>
                <a:sysClr val="windowText" lastClr="000000"/>
              </a:solidFill>
              <a:effectLst/>
              <a:latin typeface="+mn-lt"/>
              <a:ea typeface="+mn-ea"/>
              <a:cs typeface="+mn-cs"/>
            </a:rPr>
            <a:t>The distribution is done in different locations (in a different Province, district, post, bairro) or locality type (resettlement site or host community)</a:t>
          </a:r>
          <a:endParaRPr lang="en-GB" sz="1100">
            <a:solidFill>
              <a:sysClr val="windowText" lastClr="000000"/>
            </a:solidFill>
            <a:effectLst/>
            <a:latin typeface="+mn-lt"/>
            <a:ea typeface="+mn-ea"/>
            <a:cs typeface="+mn-cs"/>
          </a:endParaRPr>
        </a:p>
        <a:p>
          <a:pPr lvl="0"/>
          <a:r>
            <a:rPr lang="en-US" sz="1100">
              <a:solidFill>
                <a:sysClr val="windowText" lastClr="000000"/>
              </a:solidFill>
              <a:effectLst/>
              <a:latin typeface="+mn-lt"/>
              <a:ea typeface="+mn-ea"/>
              <a:cs typeface="+mn-cs"/>
            </a:rPr>
            <a:t>There are 2 different response activity types (for example, if you are doing temporary shelter and permanent shelter in the same location, you need to report them separately in different rows)</a:t>
          </a:r>
          <a:endParaRPr lang="en-GB" sz="1100">
            <a:solidFill>
              <a:sysClr val="windowText" lastClr="000000"/>
            </a:solidFill>
            <a:effectLst/>
            <a:latin typeface="+mn-lt"/>
            <a:ea typeface="+mn-ea"/>
            <a:cs typeface="+mn-cs"/>
          </a:endParaRPr>
        </a:p>
        <a:p>
          <a:pPr eaLnBrk="1" fontAlgn="auto" latinLnBrk="0" hangingPunct="1"/>
          <a:endParaRPr lang="en-US" sz="1100" baseline="0">
            <a:solidFill>
              <a:sysClr val="windowText" lastClr="000000"/>
            </a:solidFill>
            <a:effectLst/>
            <a:latin typeface="+mn-lt"/>
            <a:ea typeface="+mn-ea"/>
            <a:cs typeface="+mn-cs"/>
          </a:endParaRPr>
        </a:p>
        <a:p>
          <a:pPr eaLnBrk="1" fontAlgn="auto" latinLnBrk="0" hangingPunct="1"/>
          <a:r>
            <a:rPr lang="en-US" sz="1100" b="1" u="sng" baseline="0">
              <a:solidFill>
                <a:sysClr val="windowText" lastClr="000000"/>
              </a:solidFill>
              <a:effectLst/>
              <a:latin typeface="+mn-lt"/>
              <a:ea typeface="+mn-ea"/>
              <a:cs typeface="+mn-cs"/>
            </a:rPr>
            <a:t>WHO</a:t>
          </a:r>
        </a:p>
        <a:p>
          <a:pPr eaLnBrk="1" fontAlgn="auto" latinLnBrk="0" hangingPunct="1"/>
          <a:endParaRPr lang="en-US" sz="1100" b="1" u="sng" baseline="0">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Donor</a:t>
          </a:r>
          <a:r>
            <a:rPr lang="en-US" sz="1100">
              <a:solidFill>
                <a:sysClr val="windowText" lastClr="000000"/>
              </a:solidFill>
              <a:effectLst/>
              <a:latin typeface="+mn-lt"/>
              <a:ea typeface="+mn-ea"/>
              <a:cs typeface="+mn-cs"/>
            </a:rPr>
            <a:t>: Provide the name of your donor/s</a:t>
          </a:r>
          <a:endParaRPr lang="en-GB" sz="1100">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Lead Organization</a:t>
          </a:r>
          <a:r>
            <a:rPr lang="en-US" sz="1100">
              <a:solidFill>
                <a:sysClr val="windowText" lastClr="000000"/>
              </a:solidFill>
              <a:effectLst/>
              <a:latin typeface="+mn-lt"/>
              <a:ea typeface="+mn-ea"/>
              <a:cs typeface="+mn-cs"/>
            </a:rPr>
            <a:t>: Provide the name of the lead organization. If you are the lead organization, please enter your organization name</a:t>
          </a:r>
          <a:endParaRPr lang="en-GB" sz="1100">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Organization type</a:t>
          </a:r>
          <a:r>
            <a:rPr lang="en-US" sz="1100">
              <a:solidFill>
                <a:sysClr val="windowText" lastClr="000000"/>
              </a:solidFill>
              <a:effectLst/>
              <a:latin typeface="+mn-lt"/>
              <a:ea typeface="+mn-ea"/>
              <a:cs typeface="+mn-cs"/>
            </a:rPr>
            <a:t>: Select an organization type from the dropdown list </a:t>
          </a:r>
          <a:endParaRPr lang="en-GB" sz="1100">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Implementing Partner</a:t>
          </a:r>
          <a:r>
            <a:rPr lang="en-US" sz="1100">
              <a:solidFill>
                <a:sysClr val="windowText" lastClr="000000"/>
              </a:solidFill>
              <a:effectLst/>
              <a:latin typeface="+mn-lt"/>
              <a:ea typeface="+mn-ea"/>
              <a:cs typeface="+mn-cs"/>
            </a:rPr>
            <a:t>: Provide the name of the implementing partner. If you are the organization implementing the program or making the distribution, please enter your organization name. </a:t>
          </a:r>
          <a:endParaRPr lang="en-GB" sz="1100">
            <a:solidFill>
              <a:sysClr val="windowText" lastClr="000000"/>
            </a:solidFill>
            <a:effectLst/>
            <a:latin typeface="+mn-lt"/>
            <a:ea typeface="+mn-ea"/>
            <a:cs typeface="+mn-cs"/>
          </a:endParaRPr>
        </a:p>
        <a:p>
          <a:pPr eaLnBrk="1" fontAlgn="auto" latinLnBrk="0" hangingPunct="1"/>
          <a:endParaRPr lang="en-US" sz="1100" b="1" u="sng" baseline="0">
            <a:solidFill>
              <a:sysClr val="windowText" lastClr="000000"/>
            </a:solidFill>
            <a:effectLst/>
            <a:latin typeface="+mn-lt"/>
            <a:ea typeface="+mn-ea"/>
            <a:cs typeface="+mn-cs"/>
          </a:endParaRPr>
        </a:p>
        <a:p>
          <a:pPr eaLnBrk="1" fontAlgn="auto" latinLnBrk="0" hangingPunct="1"/>
          <a:r>
            <a:rPr lang="en-US" sz="1100" b="1" u="sng" baseline="0">
              <a:solidFill>
                <a:sysClr val="windowText" lastClr="000000"/>
              </a:solidFill>
              <a:effectLst/>
              <a:latin typeface="+mn-lt"/>
              <a:ea typeface="+mn-ea"/>
              <a:cs typeface="+mn-cs"/>
            </a:rPr>
            <a:t>WHERE</a:t>
          </a:r>
        </a:p>
        <a:p>
          <a:pPr eaLnBrk="1" fontAlgn="auto" latinLnBrk="0" hangingPunct="1"/>
          <a:endParaRPr lang="en-US" sz="1100" b="1" u="sng" baseline="0">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Province</a:t>
          </a:r>
          <a:r>
            <a:rPr lang="en-US" sz="1100">
              <a:solidFill>
                <a:sysClr val="windowText" lastClr="000000"/>
              </a:solidFill>
              <a:effectLst/>
              <a:latin typeface="+mn-lt"/>
              <a:ea typeface="+mn-ea"/>
              <a:cs typeface="+mn-cs"/>
            </a:rPr>
            <a:t>: Select the province name from the dropdown list</a:t>
          </a:r>
          <a:endParaRPr lang="en-GB">
            <a:solidFill>
              <a:sysClr val="windowText" lastClr="000000"/>
            </a:solidFill>
            <a:effectLst/>
          </a:endParaRPr>
        </a:p>
        <a:p>
          <a:r>
            <a:rPr lang="en-US" sz="1100" i="1">
              <a:solidFill>
                <a:sysClr val="windowText" lastClr="000000"/>
              </a:solidFill>
              <a:effectLst/>
              <a:latin typeface="+mn-lt"/>
              <a:ea typeface="+mn-ea"/>
              <a:cs typeface="+mn-cs"/>
            </a:rPr>
            <a:t>Admin1CODE: This field is hidden so please ignore it because it is an automated field that will be populated once a province is chosen. </a:t>
          </a:r>
          <a:endParaRPr lang="en-GB">
            <a:solidFill>
              <a:sysClr val="windowText" lastClr="000000"/>
            </a:solidFill>
            <a:effectLst/>
          </a:endParaRPr>
        </a:p>
        <a:p>
          <a:r>
            <a:rPr lang="en-US" sz="1100" b="1">
              <a:solidFill>
                <a:sysClr val="windowText" lastClr="000000"/>
              </a:solidFill>
              <a:effectLst/>
              <a:latin typeface="+mn-lt"/>
              <a:ea typeface="+mn-ea"/>
              <a:cs typeface="+mn-cs"/>
            </a:rPr>
            <a:t>District</a:t>
          </a:r>
          <a:r>
            <a:rPr lang="en-US" sz="1100">
              <a:solidFill>
                <a:sysClr val="windowText" lastClr="000000"/>
              </a:solidFill>
              <a:effectLst/>
              <a:latin typeface="+mn-lt"/>
              <a:ea typeface="+mn-ea"/>
              <a:cs typeface="+mn-cs"/>
            </a:rPr>
            <a:t>: Select the district name from the dropdown list</a:t>
          </a:r>
          <a:endParaRPr lang="en-GB">
            <a:solidFill>
              <a:sysClr val="windowText" lastClr="000000"/>
            </a:solidFill>
            <a:effectLst/>
          </a:endParaRPr>
        </a:p>
        <a:p>
          <a:r>
            <a:rPr lang="en-US" sz="1100" i="1">
              <a:solidFill>
                <a:sysClr val="windowText" lastClr="000000"/>
              </a:solidFill>
              <a:effectLst/>
              <a:latin typeface="+mn-lt"/>
              <a:ea typeface="+mn-ea"/>
              <a:cs typeface="+mn-cs"/>
            </a:rPr>
            <a:t>Admin2CODE: This field is hidden so please ignore it because it is an automated field that will be populated once a district is chosen. </a:t>
          </a:r>
          <a:endParaRPr lang="en-GB">
            <a:solidFill>
              <a:sysClr val="windowText" lastClr="000000"/>
            </a:solidFill>
            <a:effectLst/>
          </a:endParaRPr>
        </a:p>
        <a:p>
          <a:r>
            <a:rPr lang="en-US" sz="1100" b="1">
              <a:solidFill>
                <a:sysClr val="windowText" lastClr="000000"/>
              </a:solidFill>
              <a:effectLst/>
              <a:latin typeface="+mn-lt"/>
              <a:ea typeface="+mn-ea"/>
              <a:cs typeface="+mn-cs"/>
            </a:rPr>
            <a:t>Post</a:t>
          </a:r>
          <a:r>
            <a:rPr lang="en-US" sz="1100">
              <a:solidFill>
                <a:sysClr val="windowText" lastClr="000000"/>
              </a:solidFill>
              <a:effectLst/>
              <a:latin typeface="+mn-lt"/>
              <a:ea typeface="+mn-ea"/>
              <a:cs typeface="+mn-cs"/>
            </a:rPr>
            <a:t>: Select the post name from the dropdown list</a:t>
          </a:r>
          <a:endParaRPr lang="en-GB">
            <a:solidFill>
              <a:sysClr val="windowText" lastClr="000000"/>
            </a:solidFill>
            <a:effectLst/>
          </a:endParaRPr>
        </a:p>
        <a:p>
          <a:r>
            <a:rPr lang="en-US" sz="1100" b="1">
              <a:solidFill>
                <a:sysClr val="windowText" lastClr="000000"/>
              </a:solidFill>
              <a:effectLst/>
              <a:latin typeface="+mn-lt"/>
              <a:ea typeface="+mn-ea"/>
              <a:cs typeface="+mn-cs"/>
            </a:rPr>
            <a:t>Locality</a:t>
          </a:r>
          <a:r>
            <a:rPr lang="en-US" sz="1100">
              <a:solidFill>
                <a:sysClr val="windowText" lastClr="000000"/>
              </a:solidFill>
              <a:effectLst/>
              <a:latin typeface="+mn-lt"/>
              <a:ea typeface="+mn-ea"/>
              <a:cs typeface="+mn-cs"/>
            </a:rPr>
            <a:t>: Provide the locality name (free text)</a:t>
          </a:r>
          <a:endParaRPr lang="en-GB">
            <a:solidFill>
              <a:sysClr val="windowText" lastClr="000000"/>
            </a:solidFill>
            <a:effectLst/>
          </a:endParaRPr>
        </a:p>
        <a:p>
          <a:r>
            <a:rPr lang="en-US" sz="1100" b="1">
              <a:solidFill>
                <a:sysClr val="windowText" lastClr="000000"/>
              </a:solidFill>
              <a:effectLst/>
              <a:latin typeface="+mn-lt"/>
              <a:ea typeface="+mn-ea"/>
              <a:cs typeface="+mn-cs"/>
            </a:rPr>
            <a:t>Village/Neighborhood</a:t>
          </a:r>
          <a:r>
            <a:rPr lang="en-US" sz="1100">
              <a:solidFill>
                <a:sysClr val="windowText" lastClr="000000"/>
              </a:solidFill>
              <a:effectLst/>
              <a:latin typeface="+mn-lt"/>
              <a:ea typeface="+mn-ea"/>
              <a:cs typeface="+mn-cs"/>
            </a:rPr>
            <a:t>: Provide the village/neighborhood name (free text) </a:t>
          </a:r>
          <a:endParaRPr lang="en-GB">
            <a:solidFill>
              <a:sysClr val="windowText" lastClr="000000"/>
            </a:solidFill>
            <a:effectLst/>
          </a:endParaRPr>
        </a:p>
        <a:p>
          <a:r>
            <a:rPr lang="en-US" sz="1100" b="1">
              <a:solidFill>
                <a:sysClr val="windowText" lastClr="000000"/>
              </a:solidFill>
              <a:effectLst/>
              <a:latin typeface="+mn-lt"/>
              <a:ea typeface="+mn-ea"/>
              <a:cs typeface="+mn-cs"/>
            </a:rPr>
            <a:t>Locality type</a:t>
          </a:r>
          <a:r>
            <a:rPr lang="en-US" sz="1100">
              <a:solidFill>
                <a:sysClr val="windowText" lastClr="000000"/>
              </a:solidFill>
              <a:effectLst/>
              <a:latin typeface="+mn-lt"/>
              <a:ea typeface="+mn-ea"/>
              <a:cs typeface="+mn-cs"/>
            </a:rPr>
            <a:t>: Select from the dropdown list on whether the locality type is in a resettlement site or in the local community. </a:t>
          </a:r>
          <a:endParaRPr lang="en-GB">
            <a:solidFill>
              <a:sysClr val="windowText" lastClr="000000"/>
            </a:solidFill>
            <a:effectLst/>
          </a:endParaRPr>
        </a:p>
        <a:p>
          <a:r>
            <a:rPr lang="en-US" sz="1100" b="1">
              <a:solidFill>
                <a:sysClr val="windowText" lastClr="000000"/>
              </a:solidFill>
              <a:effectLst/>
              <a:latin typeface="+mn-lt"/>
              <a:ea typeface="+mn-ea"/>
              <a:cs typeface="+mn-cs"/>
            </a:rPr>
            <a:t>Type of context</a:t>
          </a:r>
          <a:r>
            <a:rPr lang="en-US" sz="1100">
              <a:solidFill>
                <a:sysClr val="windowText" lastClr="000000"/>
              </a:solidFill>
              <a:effectLst/>
              <a:latin typeface="+mn-lt"/>
              <a:ea typeface="+mn-ea"/>
              <a:cs typeface="+mn-cs"/>
            </a:rPr>
            <a:t>:  Select from the dropdown list on whether it is urban, peri-urban or rural </a:t>
          </a:r>
          <a:endParaRPr lang="en-GB">
            <a:solidFill>
              <a:sysClr val="windowText" lastClr="000000"/>
            </a:solidFill>
            <a:effectLst/>
          </a:endParaRPr>
        </a:p>
        <a:p>
          <a:pPr eaLnBrk="1" fontAlgn="auto" latinLnBrk="0" hangingPunct="1"/>
          <a:endParaRPr lang="en-US" sz="1100" b="1" u="sng" baseline="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Please use the GPS format of decimal degrees as example below. </a:t>
          </a:r>
          <a:endParaRPr lang="en-GB" sz="1100">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Latitude</a:t>
          </a:r>
          <a:r>
            <a:rPr lang="en-US" sz="1100">
              <a:solidFill>
                <a:sysClr val="windowText" lastClr="000000"/>
              </a:solidFill>
              <a:effectLst/>
              <a:latin typeface="+mn-lt"/>
              <a:ea typeface="+mn-ea"/>
              <a:cs typeface="+mn-cs"/>
            </a:rPr>
            <a:t>: (_ _).(_ _ _ _ _ _) </a:t>
          </a:r>
        </a:p>
        <a:p>
          <a:r>
            <a:rPr lang="en-US" sz="1100">
              <a:solidFill>
                <a:sysClr val="windowText" lastClr="000000"/>
              </a:solidFill>
              <a:effectLst/>
              <a:latin typeface="+mn-lt"/>
              <a:ea typeface="+mn-ea"/>
              <a:cs typeface="+mn-cs"/>
            </a:rPr>
            <a:t>Example below</a:t>
          </a:r>
        </a:p>
        <a:p>
          <a:r>
            <a:rPr lang="en-US" sz="1100">
              <a:solidFill>
                <a:sysClr val="windowText" lastClr="000000"/>
              </a:solidFill>
              <a:effectLst/>
              <a:latin typeface="+mn-lt"/>
              <a:ea typeface="+mn-ea"/>
              <a:cs typeface="+mn-cs"/>
            </a:rPr>
            <a:t>-19.233209</a:t>
          </a:r>
          <a:endParaRPr lang="en-GB" sz="1100">
            <a:solidFill>
              <a:sysClr val="windowText" lastClr="000000"/>
            </a:solidFill>
            <a:effectLst/>
            <a:latin typeface="+mn-lt"/>
            <a:ea typeface="+mn-ea"/>
            <a:cs typeface="+mn-cs"/>
          </a:endParaRPr>
        </a:p>
        <a:p>
          <a:endParaRPr lang="en-US" sz="1100" b="1">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Longitude</a:t>
          </a:r>
          <a:r>
            <a:rPr lang="en-US" sz="1100">
              <a:solidFill>
                <a:sysClr val="windowText" lastClr="000000"/>
              </a:solidFill>
              <a:effectLst/>
              <a:latin typeface="+mn-lt"/>
              <a:ea typeface="+mn-ea"/>
              <a:cs typeface="+mn-cs"/>
            </a:rPr>
            <a:t>: (_ _).(_ _ _ _ _ _)  </a:t>
          </a:r>
        </a:p>
        <a:p>
          <a:r>
            <a:rPr lang="en-US" sz="1100">
              <a:solidFill>
                <a:sysClr val="windowText" lastClr="000000"/>
              </a:solidFill>
              <a:effectLst/>
              <a:latin typeface="+mn-lt"/>
              <a:ea typeface="+mn-ea"/>
              <a:cs typeface="+mn-cs"/>
            </a:rPr>
            <a:t>Example below</a:t>
          </a:r>
        </a:p>
        <a:p>
          <a:r>
            <a:rPr lang="en-US" sz="1100">
              <a:solidFill>
                <a:sysClr val="windowText" lastClr="000000"/>
              </a:solidFill>
              <a:effectLst/>
              <a:latin typeface="+mn-lt"/>
              <a:ea typeface="+mn-ea"/>
              <a:cs typeface="+mn-cs"/>
            </a:rPr>
            <a:t>34.988967</a:t>
          </a:r>
          <a:endParaRPr lang="en-US" sz="1100" b="1" u="sng" baseline="0">
            <a:solidFill>
              <a:sysClr val="windowText" lastClr="000000"/>
            </a:solidFill>
            <a:effectLst/>
            <a:latin typeface="+mn-lt"/>
            <a:ea typeface="+mn-ea"/>
            <a:cs typeface="+mn-cs"/>
          </a:endParaRPr>
        </a:p>
        <a:p>
          <a:pPr eaLnBrk="1" fontAlgn="auto" latinLnBrk="0" hangingPunct="1"/>
          <a:endParaRPr lang="en-US" sz="1100" b="1" u="sng" baseline="0">
            <a:solidFill>
              <a:sysClr val="windowText" lastClr="000000"/>
            </a:solidFill>
            <a:effectLst/>
            <a:latin typeface="+mn-lt"/>
            <a:ea typeface="+mn-ea"/>
            <a:cs typeface="+mn-cs"/>
          </a:endParaRPr>
        </a:p>
        <a:p>
          <a:r>
            <a:rPr lang="en-US" sz="1100" b="1" u="sng">
              <a:solidFill>
                <a:sysClr val="windowText" lastClr="000000"/>
              </a:solidFill>
              <a:effectLst/>
              <a:latin typeface="+mn-lt"/>
              <a:ea typeface="+mn-ea"/>
              <a:cs typeface="+mn-cs"/>
            </a:rPr>
            <a:t>WHAT (SHELTER)</a:t>
          </a:r>
        </a:p>
        <a:p>
          <a:endParaRPr lang="en-US" sz="1100" b="0" u="none">
            <a:solidFill>
              <a:srgbClr val="FF0000"/>
            </a:solidFill>
            <a:effectLst/>
            <a:latin typeface="+mn-lt"/>
            <a:ea typeface="+mn-ea"/>
            <a:cs typeface="+mn-cs"/>
          </a:endParaRPr>
        </a:p>
        <a:p>
          <a:r>
            <a:rPr lang="en-US" sz="1100" b="1" i="1" u="none">
              <a:solidFill>
                <a:srgbClr val="FF0000"/>
              </a:solidFill>
              <a:effectLst/>
              <a:latin typeface="+mn-lt"/>
              <a:ea typeface="+mn-ea"/>
              <a:cs typeface="+mn-cs"/>
            </a:rPr>
            <a:t>Reminder</a:t>
          </a:r>
          <a:endParaRPr lang="en-GB" sz="1100" b="1" i="1" u="none">
            <a:solidFill>
              <a:srgbClr val="FF0000"/>
            </a:solidFill>
            <a:effectLst/>
            <a:latin typeface="+mn-lt"/>
            <a:ea typeface="+mn-ea"/>
            <a:cs typeface="+mn-cs"/>
          </a:endParaRPr>
        </a:p>
        <a:p>
          <a:r>
            <a:rPr lang="en-US" sz="1100" i="1">
              <a:solidFill>
                <a:srgbClr val="FF0000"/>
              </a:solidFill>
              <a:effectLst/>
              <a:latin typeface="+mn-lt"/>
              <a:ea typeface="+mn-ea"/>
              <a:cs typeface="+mn-cs"/>
            </a:rPr>
            <a:t>You will need to fill a different line if:</a:t>
          </a:r>
          <a:endParaRPr lang="en-GB" sz="1100" i="1">
            <a:solidFill>
              <a:srgbClr val="FF0000"/>
            </a:solidFill>
            <a:effectLst/>
            <a:latin typeface="+mn-lt"/>
            <a:ea typeface="+mn-ea"/>
            <a:cs typeface="+mn-cs"/>
          </a:endParaRPr>
        </a:p>
        <a:p>
          <a:pPr lvl="0"/>
          <a:r>
            <a:rPr lang="en-US" sz="1100" i="1">
              <a:solidFill>
                <a:srgbClr val="FF0000"/>
              </a:solidFill>
              <a:effectLst/>
              <a:latin typeface="+mn-lt"/>
              <a:ea typeface="+mn-ea"/>
              <a:cs typeface="+mn-cs"/>
            </a:rPr>
            <a:t>- The distribution is done in different locations (Province/District/Post/Bairro) or different location type (resettlement site or local community)</a:t>
          </a:r>
          <a:endParaRPr lang="en-GB" sz="1100" i="1">
            <a:solidFill>
              <a:srgbClr val="FF0000"/>
            </a:solidFill>
            <a:effectLst/>
            <a:latin typeface="+mn-lt"/>
            <a:ea typeface="+mn-ea"/>
            <a:cs typeface="+mn-cs"/>
          </a:endParaRPr>
        </a:p>
        <a:p>
          <a:pPr lvl="0"/>
          <a:r>
            <a:rPr lang="en-US" sz="1100" i="1">
              <a:solidFill>
                <a:srgbClr val="FF0000"/>
              </a:solidFill>
              <a:effectLst/>
              <a:latin typeface="+mn-lt"/>
              <a:ea typeface="+mn-ea"/>
              <a:cs typeface="+mn-cs"/>
            </a:rPr>
            <a:t>-  There are 2 different activity types (for example, if you are doing temporary shelter and permanent shelter in the same location, you need to report them separately)</a:t>
          </a:r>
          <a:endParaRPr lang="en-GB" sz="1100" i="1">
            <a:solidFill>
              <a:srgbClr val="FF0000"/>
            </a:solidFill>
            <a:effectLst/>
            <a:latin typeface="+mn-lt"/>
            <a:ea typeface="+mn-ea"/>
            <a:cs typeface="+mn-cs"/>
          </a:endParaRPr>
        </a:p>
        <a:p>
          <a:r>
            <a:rPr lang="en-GB" sz="1100">
              <a:solidFill>
                <a:sysClr val="windowText" lastClr="000000"/>
              </a:solidFill>
              <a:effectLst/>
              <a:latin typeface="+mn-lt"/>
              <a:ea typeface="+mn-ea"/>
              <a:cs typeface="+mn-cs"/>
            </a:rPr>
            <a:t> </a:t>
          </a:r>
        </a:p>
        <a:p>
          <a:r>
            <a:rPr lang="en-US" sz="1100" b="1" u="sng">
              <a:solidFill>
                <a:sysClr val="windowText" lastClr="000000"/>
              </a:solidFill>
              <a:effectLst/>
              <a:latin typeface="+mn-lt"/>
              <a:ea typeface="+mn-ea"/>
              <a:cs typeface="+mn-cs"/>
            </a:rPr>
            <a:t>Temporary Shelter Solutions</a:t>
          </a:r>
          <a:endParaRPr lang="en-GB" sz="1100">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Emergency Shelter kit (1) : </a:t>
          </a:r>
          <a:r>
            <a:rPr lang="en-GB" sz="1100">
              <a:solidFill>
                <a:sysClr val="windowText" lastClr="000000"/>
              </a:solidFill>
              <a:effectLst/>
              <a:latin typeface="+mn-lt"/>
              <a:ea typeface="+mn-ea"/>
              <a:cs typeface="+mn-cs"/>
            </a:rPr>
            <a:t>Number of HHs that benefitted from Emergency Shelter kit</a:t>
          </a:r>
        </a:p>
        <a:p>
          <a:r>
            <a:rPr lang="en-GB" sz="1100" b="1">
              <a:solidFill>
                <a:sysClr val="windowText" lastClr="000000"/>
              </a:solidFill>
              <a:effectLst/>
              <a:latin typeface="+mn-lt"/>
              <a:ea typeface="+mn-ea"/>
              <a:cs typeface="+mn-cs"/>
            </a:rPr>
            <a:t>Tarpaulins: </a:t>
          </a:r>
          <a:r>
            <a:rPr lang="en-GB" sz="1100">
              <a:solidFill>
                <a:sysClr val="windowText" lastClr="000000"/>
              </a:solidFill>
              <a:effectLst/>
              <a:latin typeface="+mn-lt"/>
              <a:ea typeface="+mn-ea"/>
              <a:cs typeface="+mn-cs"/>
            </a:rPr>
            <a:t>Depending on how many tarps your organization is providing, please enter the number of HHs that benefitted from 1 tarp or 2 tarps. Please do not enter the number of tarps distributed but enter the number of HHs that benefitted from the tarps. For example, 20 HHs benefitted from 2 tarps each. </a:t>
          </a:r>
        </a:p>
        <a:p>
          <a:r>
            <a:rPr lang="en-GB" sz="1100" b="1">
              <a:solidFill>
                <a:sysClr val="windowText" lastClr="000000"/>
              </a:solidFill>
              <a:effectLst/>
              <a:latin typeface="+mn-lt"/>
              <a:ea typeface="+mn-ea"/>
              <a:cs typeface="+mn-cs"/>
            </a:rPr>
            <a:t>Tents: </a:t>
          </a:r>
          <a:r>
            <a:rPr lang="en-GB" sz="1100">
              <a:solidFill>
                <a:sysClr val="windowText" lastClr="000000"/>
              </a:solidFill>
              <a:effectLst/>
              <a:latin typeface="+mn-lt"/>
              <a:ea typeface="+mn-ea"/>
              <a:cs typeface="+mn-cs"/>
            </a:rPr>
            <a:t>Same as tarps (for example, 35 HHs benefited from tents) </a:t>
          </a:r>
        </a:p>
        <a:p>
          <a:r>
            <a:rPr lang="en-GB" sz="1100" b="1">
              <a:solidFill>
                <a:sysClr val="windowText" lastClr="000000"/>
              </a:solidFill>
              <a:effectLst/>
              <a:latin typeface="+mn-lt"/>
              <a:ea typeface="+mn-ea"/>
              <a:cs typeface="+mn-cs"/>
            </a:rPr>
            <a:t>Emergency Shelter upgrade (2): </a:t>
          </a:r>
          <a:r>
            <a:rPr lang="en-GB" sz="1100">
              <a:solidFill>
                <a:sysClr val="windowText" lastClr="000000"/>
              </a:solidFill>
              <a:effectLst/>
              <a:latin typeface="+mn-lt"/>
              <a:ea typeface="+mn-ea"/>
              <a:cs typeface="+mn-cs"/>
            </a:rPr>
            <a:t>Number of HHs that benefitted from Emergency Shelter upgrade</a:t>
          </a:r>
        </a:p>
        <a:p>
          <a:r>
            <a:rPr lang="en-GB" sz="1100" b="1">
              <a:solidFill>
                <a:sysClr val="windowText" lastClr="000000"/>
              </a:solidFill>
              <a:effectLst/>
              <a:latin typeface="+mn-lt"/>
              <a:ea typeface="+mn-ea"/>
              <a:cs typeface="+mn-cs"/>
            </a:rPr>
            <a:t>Transitional Shelter (3): </a:t>
          </a:r>
          <a:r>
            <a:rPr lang="en-GB" sz="1100">
              <a:solidFill>
                <a:sysClr val="windowText" lastClr="000000"/>
              </a:solidFill>
              <a:effectLst/>
              <a:latin typeface="+mn-lt"/>
              <a:ea typeface="+mn-ea"/>
              <a:cs typeface="+mn-cs"/>
            </a:rPr>
            <a:t>Number of HHs that benefitted from Transitional Shelter </a:t>
          </a:r>
        </a:p>
        <a:p>
          <a:r>
            <a:rPr lang="en-GB" sz="1100" b="1" u="sng">
              <a:solidFill>
                <a:sysClr val="windowText" lastClr="000000"/>
              </a:solidFill>
              <a:effectLst/>
              <a:latin typeface="+mn-lt"/>
              <a:ea typeface="+mn-ea"/>
              <a:cs typeface="+mn-cs"/>
            </a:rPr>
            <a:t>Permanent Shelter Solutions</a:t>
          </a:r>
          <a:endParaRPr lang="en-GB" sz="1100">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Repair &amp; Retrofit (4) :</a:t>
          </a:r>
          <a:r>
            <a:rPr lang="en-GB" sz="1100">
              <a:solidFill>
                <a:sysClr val="windowText" lastClr="000000"/>
              </a:solidFill>
              <a:effectLst/>
              <a:latin typeface="+mn-lt"/>
              <a:ea typeface="+mn-ea"/>
              <a:cs typeface="+mn-cs"/>
            </a:rPr>
            <a:t> If your organization is providing support to repair and or retrofit houses, please provide the </a:t>
          </a:r>
          <a:r>
            <a:rPr lang="en-GB" sz="1100" u="sng">
              <a:solidFill>
                <a:sysClr val="windowText" lastClr="000000"/>
              </a:solidFill>
              <a:effectLst/>
              <a:latin typeface="+mn-lt"/>
              <a:ea typeface="+mn-ea"/>
              <a:cs typeface="+mn-cs"/>
            </a:rPr>
            <a:t>number of HHs that benefitted from this support</a:t>
          </a:r>
          <a:r>
            <a:rPr lang="en-GB" sz="1100">
              <a:solidFill>
                <a:sysClr val="windowText" lastClr="000000"/>
              </a:solidFill>
              <a:effectLst/>
              <a:latin typeface="+mn-lt"/>
              <a:ea typeface="+mn-ea"/>
              <a:cs typeface="+mn-cs"/>
            </a:rPr>
            <a:t>.</a:t>
          </a:r>
        </a:p>
        <a:p>
          <a:r>
            <a:rPr lang="en-GB" sz="1100" b="1">
              <a:solidFill>
                <a:sysClr val="windowText" lastClr="000000"/>
              </a:solidFill>
              <a:effectLst/>
              <a:latin typeface="+mn-lt"/>
              <a:ea typeface="+mn-ea"/>
              <a:cs typeface="+mn-cs"/>
            </a:rPr>
            <a:t>Upgradable Core House (5) :</a:t>
          </a:r>
          <a:r>
            <a:rPr lang="en-GB" sz="1100">
              <a:solidFill>
                <a:sysClr val="windowText" lastClr="000000"/>
              </a:solidFill>
              <a:effectLst/>
              <a:latin typeface="+mn-lt"/>
              <a:ea typeface="+mn-ea"/>
              <a:cs typeface="+mn-cs"/>
            </a:rPr>
            <a:t> Provide the number of upgradable core houses planned, ongoing or built</a:t>
          </a:r>
        </a:p>
        <a:p>
          <a:r>
            <a:rPr lang="en-GB" sz="1100" b="1">
              <a:solidFill>
                <a:sysClr val="windowText" lastClr="000000"/>
              </a:solidFill>
              <a:effectLst/>
              <a:latin typeface="+mn-lt"/>
              <a:ea typeface="+mn-ea"/>
              <a:cs typeface="+mn-cs"/>
            </a:rPr>
            <a:t>Permanent House (6) :</a:t>
          </a:r>
          <a:r>
            <a:rPr lang="en-GB" sz="1100">
              <a:solidFill>
                <a:sysClr val="windowText" lastClr="000000"/>
              </a:solidFill>
              <a:effectLst/>
              <a:latin typeface="+mn-lt"/>
              <a:ea typeface="+mn-ea"/>
              <a:cs typeface="+mn-cs"/>
            </a:rPr>
            <a:t>Provide the number of permanent houses planned, ongoing or built</a:t>
          </a:r>
        </a:p>
        <a:p>
          <a:r>
            <a:rPr lang="en-GB" sz="1100" b="1">
              <a:solidFill>
                <a:sysClr val="windowText" lastClr="000000"/>
              </a:solidFill>
              <a:effectLst/>
              <a:latin typeface="+mn-lt"/>
              <a:ea typeface="+mn-ea"/>
              <a:cs typeface="+mn-cs"/>
            </a:rPr>
            <a:t>Settlement Planning (7): </a:t>
          </a:r>
          <a:r>
            <a:rPr lang="en-GB" sz="1100">
              <a:solidFill>
                <a:sysClr val="windowText" lastClr="000000"/>
              </a:solidFill>
              <a:effectLst/>
              <a:latin typeface="+mn-lt"/>
              <a:ea typeface="+mn-ea"/>
              <a:cs typeface="+mn-cs"/>
            </a:rPr>
            <a:t>If your organization is building permanent shelter, please provide information (yes/no) on weather a settlement planning was conducted. </a:t>
          </a:r>
        </a:p>
        <a:p>
          <a:r>
            <a:rPr lang="en-GB" sz="1100" b="1">
              <a:solidFill>
                <a:sysClr val="windowText" lastClr="000000"/>
              </a:solidFill>
              <a:effectLst/>
              <a:latin typeface="+mn-lt"/>
              <a:ea typeface="+mn-ea"/>
              <a:cs typeface="+mn-cs"/>
            </a:rPr>
            <a:t>Kits</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Tool Kits: </a:t>
          </a:r>
          <a:br>
            <a:rPr lang="en-GB" sz="1100">
              <a:solidFill>
                <a:sysClr val="windowText" lastClr="000000"/>
              </a:solidFill>
              <a:effectLst/>
              <a:latin typeface="+mn-lt"/>
              <a:ea typeface="+mn-ea"/>
              <a:cs typeface="+mn-cs"/>
            </a:rPr>
          </a:br>
          <a:r>
            <a:rPr lang="en-GB" sz="1100">
              <a:solidFill>
                <a:sysClr val="windowText" lastClr="000000"/>
              </a:solidFill>
              <a:effectLst/>
              <a:latin typeface="+mn-lt"/>
              <a:ea typeface="+mn-ea"/>
              <a:cs typeface="+mn-cs"/>
            </a:rPr>
            <a:t>Equipment kit: </a:t>
          </a:r>
        </a:p>
        <a:p>
          <a:r>
            <a:rPr lang="en-GB" sz="1100">
              <a:solidFill>
                <a:sysClr val="windowText" lastClr="000000"/>
              </a:solidFill>
              <a:effectLst/>
              <a:latin typeface="+mn-lt"/>
              <a:ea typeface="+mn-ea"/>
              <a:cs typeface="+mn-cs"/>
            </a:rPr>
            <a:t>Construction Materials: Please provide how many HHs benefitted from construction materials and please provide details about the materials distributed in the last column </a:t>
          </a:r>
          <a:r>
            <a:rPr lang="en-GB" sz="1100" i="1">
              <a:solidFill>
                <a:sysClr val="windowText" lastClr="000000"/>
              </a:solidFill>
              <a:effectLst/>
              <a:latin typeface="+mn-lt"/>
              <a:ea typeface="+mn-ea"/>
              <a:cs typeface="+mn-cs"/>
            </a:rPr>
            <a:t>additional comments</a:t>
          </a:r>
          <a:r>
            <a:rPr lang="en-GB" sz="1100">
              <a:solidFill>
                <a:sysClr val="windowText" lastClr="000000"/>
              </a:solidFill>
              <a:effectLst/>
              <a:latin typeface="+mn-lt"/>
              <a:ea typeface="+mn-ea"/>
              <a:cs typeface="+mn-cs"/>
            </a:rPr>
            <a:t>. For example, 50 HHs benefitted from construction materials. </a:t>
          </a:r>
          <a:r>
            <a:rPr lang="en-GB" sz="1100" i="1">
              <a:solidFill>
                <a:sysClr val="windowText" lastClr="000000"/>
              </a:solidFill>
              <a:effectLst/>
              <a:latin typeface="+mn-lt"/>
              <a:ea typeface="+mn-ea"/>
              <a:cs typeface="+mn-cs"/>
            </a:rPr>
            <a:t>These materials included, CGIs, bamboos, nails, etc. </a:t>
          </a:r>
          <a:endParaRPr lang="en-GB" sz="1100">
            <a:solidFill>
              <a:sysClr val="windowText" lastClr="000000"/>
            </a:solidFill>
            <a:effectLst/>
            <a:latin typeface="+mn-lt"/>
            <a:ea typeface="+mn-ea"/>
            <a:cs typeface="+mn-cs"/>
          </a:endParaRPr>
        </a:p>
        <a:p>
          <a:r>
            <a:rPr lang="en-GB" sz="1100" b="1">
              <a:solidFill>
                <a:sysClr val="windowText" lastClr="000000"/>
              </a:solidFill>
              <a:effectLst/>
              <a:latin typeface="+mn-lt"/>
              <a:ea typeface="+mn-ea"/>
              <a:cs typeface="+mn-cs"/>
            </a:rPr>
            <a:t>Delivery Mechanism</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Please specify on weather the delivery of this support was done in cash, voucher or in-kind. </a:t>
          </a:r>
        </a:p>
        <a:p>
          <a:r>
            <a:rPr lang="en-GB" sz="1100">
              <a:solidFill>
                <a:sysClr val="windowText" lastClr="000000"/>
              </a:solidFill>
              <a:effectLst/>
              <a:latin typeface="+mn-lt"/>
              <a:ea typeface="+mn-ea"/>
              <a:cs typeface="+mn-cs"/>
            </a:rPr>
            <a:t>Cash, Voucher/Cupom: If cash or voucher was used, please specify how many HHs benefitted from this delivery mechanism and also the amount of cash spent in each voucher.</a:t>
          </a:r>
        </a:p>
        <a:p>
          <a:br>
            <a:rPr lang="en-GB" sz="1100" b="1">
              <a:solidFill>
                <a:sysClr val="windowText" lastClr="000000"/>
              </a:solidFill>
              <a:effectLst/>
              <a:latin typeface="+mn-lt"/>
              <a:ea typeface="+mn-ea"/>
              <a:cs typeface="+mn-cs"/>
            </a:rPr>
          </a:br>
          <a:r>
            <a:rPr lang="en-GB" sz="1100" b="1">
              <a:solidFill>
                <a:sysClr val="windowText" lastClr="000000"/>
              </a:solidFill>
              <a:effectLst/>
              <a:latin typeface="+mn-lt"/>
              <a:ea typeface="+mn-ea"/>
              <a:cs typeface="+mn-cs"/>
            </a:rPr>
            <a:t>In-kind Amount spent overall per HH (if known):</a:t>
          </a:r>
          <a:r>
            <a:rPr lang="en-GB" sz="1100">
              <a:solidFill>
                <a:sysClr val="windowText" lastClr="000000"/>
              </a:solidFill>
              <a:effectLst/>
              <a:latin typeface="+mn-lt"/>
              <a:ea typeface="+mn-ea"/>
              <a:cs typeface="+mn-cs"/>
            </a:rPr>
            <a:t> if the organization can provide the estimate amount of money/cash spent in each HHs, please provide the amount. This can include the money spend in building permanent house, construction materials, etc. </a:t>
          </a:r>
        </a:p>
        <a:p>
          <a:r>
            <a:rPr lang="en-GB" sz="1100" b="1">
              <a:solidFill>
                <a:sysClr val="windowText" lastClr="000000"/>
              </a:solidFill>
              <a:effectLst/>
              <a:latin typeface="+mn-lt"/>
              <a:ea typeface="+mn-ea"/>
              <a:cs typeface="+mn-cs"/>
            </a:rPr>
            <a:t>Training</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If any kind of technical training was provided, please answer yes/no to the relevant training </a:t>
          </a:r>
          <a:r>
            <a:rPr lang="en-GB" sz="1100" b="1">
              <a:solidFill>
                <a:sysClr val="windowText" lastClr="000000"/>
              </a:solidFill>
              <a:effectLst/>
              <a:latin typeface="+mn-lt"/>
              <a:ea typeface="+mn-ea"/>
              <a:cs typeface="+mn-cs"/>
            </a:rPr>
            <a:t>(Technical assistance (SSRS) or Supervision or specialized training)</a:t>
          </a:r>
          <a:endParaRPr lang="en-GB" sz="1100">
            <a:solidFill>
              <a:sysClr val="windowText" lastClr="000000"/>
            </a:solidFill>
            <a:effectLst/>
            <a:latin typeface="+mn-lt"/>
            <a:ea typeface="+mn-ea"/>
            <a:cs typeface="+mn-cs"/>
          </a:endParaRPr>
        </a:p>
        <a:p>
          <a:endParaRPr lang="en-US" sz="1100" b="1" u="sng">
            <a:solidFill>
              <a:sysClr val="windowText" lastClr="000000"/>
            </a:solidFill>
            <a:effectLst/>
            <a:latin typeface="+mn-lt"/>
            <a:ea typeface="+mn-ea"/>
            <a:cs typeface="+mn-cs"/>
          </a:endParaRPr>
        </a:p>
        <a:p>
          <a:r>
            <a:rPr lang="en-US" sz="1100" b="1" u="sng">
              <a:solidFill>
                <a:sysClr val="windowText" lastClr="000000"/>
              </a:solidFill>
              <a:effectLst/>
              <a:latin typeface="+mn-lt"/>
              <a:ea typeface="+mn-ea"/>
              <a:cs typeface="+mn-cs"/>
            </a:rPr>
            <a:t>WHAT (NFIs)</a:t>
          </a:r>
        </a:p>
        <a:p>
          <a:endParaRPr lang="en-US" sz="1100" b="1" u="sng">
            <a:solidFill>
              <a:sysClr val="windowText" lastClr="000000"/>
            </a:solidFill>
            <a:effectLst/>
            <a:latin typeface="+mn-lt"/>
            <a:ea typeface="+mn-ea"/>
            <a:cs typeface="+mn-cs"/>
          </a:endParaRPr>
        </a:p>
        <a:p>
          <a:r>
            <a:rPr lang="en-US" sz="1100" b="1" i="1">
              <a:solidFill>
                <a:srgbClr val="FF0000"/>
              </a:solidFill>
              <a:effectLst/>
              <a:latin typeface="+mn-lt"/>
              <a:ea typeface="+mn-ea"/>
              <a:cs typeface="+mn-cs"/>
            </a:rPr>
            <a:t>Reminder</a:t>
          </a:r>
          <a:endParaRPr lang="en-GB" b="1" i="1">
            <a:solidFill>
              <a:srgbClr val="FF0000"/>
            </a:solidFill>
            <a:effectLst/>
          </a:endParaRPr>
        </a:p>
        <a:p>
          <a:r>
            <a:rPr lang="en-US" sz="1100" i="1">
              <a:solidFill>
                <a:srgbClr val="FF0000"/>
              </a:solidFill>
              <a:effectLst/>
              <a:latin typeface="+mn-lt"/>
              <a:ea typeface="+mn-ea"/>
              <a:cs typeface="+mn-cs"/>
            </a:rPr>
            <a:t>You will need to fill a different line if:</a:t>
          </a:r>
          <a:endParaRPr lang="en-GB">
            <a:solidFill>
              <a:srgbClr val="FF0000"/>
            </a:solidFill>
            <a:effectLst/>
          </a:endParaRPr>
        </a:p>
        <a:p>
          <a:r>
            <a:rPr lang="en-US" sz="1100" i="1">
              <a:solidFill>
                <a:srgbClr val="FF0000"/>
              </a:solidFill>
              <a:effectLst/>
              <a:latin typeface="+mn-lt"/>
              <a:ea typeface="+mn-ea"/>
              <a:cs typeface="+mn-cs"/>
            </a:rPr>
            <a:t>The distribution is done in different locations (Province/District/Post/Bairro) or different location type (resettlement site or local community)</a:t>
          </a:r>
          <a:endParaRPr lang="en-GB">
            <a:solidFill>
              <a:srgbClr val="FF0000"/>
            </a:solidFill>
            <a:effectLst/>
          </a:endParaRPr>
        </a:p>
        <a:p>
          <a:endParaRPr lang="en-GB"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With the same concept as data entry for Shelter, please provide the number that HHs benefited from NFIs (blankets, mats, mosquito nets, kitchen sets, plastic buckets, jerry cans and solar lights). </a:t>
          </a:r>
          <a:endParaRPr lang="en-GB"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For the delivery mechanism please refer to shelter explanation above. </a:t>
          </a:r>
        </a:p>
        <a:p>
          <a:endParaRPr lang="en-US" sz="1100">
            <a:solidFill>
              <a:sysClr val="windowText" lastClr="000000"/>
            </a:solidFill>
            <a:effectLst/>
            <a:latin typeface="+mn-lt"/>
            <a:ea typeface="+mn-ea"/>
            <a:cs typeface="+mn-cs"/>
          </a:endParaRPr>
        </a:p>
        <a:p>
          <a:r>
            <a:rPr lang="en-GB" sz="1100" b="1" u="sng">
              <a:solidFill>
                <a:sysClr val="windowText" lastClr="000000"/>
              </a:solidFill>
              <a:effectLst/>
              <a:latin typeface="+mn-lt"/>
              <a:ea typeface="+mn-ea"/>
              <a:cs typeface="+mn-cs"/>
            </a:rPr>
            <a:t>HH/IND REACHED</a:t>
          </a:r>
        </a:p>
        <a:p>
          <a:endParaRPr lang="en-GB" sz="1100" b="1" u="sng">
            <a:solidFill>
              <a:sysClr val="windowText" lastClr="000000"/>
            </a:solidFill>
            <a:effectLst/>
            <a:latin typeface="+mn-lt"/>
            <a:ea typeface="+mn-ea"/>
            <a:cs typeface="+mn-cs"/>
          </a:endParaRPr>
        </a:p>
        <a:p>
          <a:r>
            <a:rPr lang="en-GB" sz="1100" b="0" u="none">
              <a:solidFill>
                <a:sysClr val="windowText" lastClr="000000"/>
              </a:solidFill>
              <a:effectLst/>
              <a:latin typeface="+mn-lt"/>
              <a:ea typeface="+mn-ea"/>
              <a:cs typeface="+mn-cs"/>
            </a:rPr>
            <a:t>In</a:t>
          </a:r>
          <a:r>
            <a:rPr lang="en-GB" sz="1100" b="0" u="none" baseline="0">
              <a:solidFill>
                <a:sysClr val="windowText" lastClr="000000"/>
              </a:solidFill>
              <a:effectLst/>
              <a:latin typeface="+mn-lt"/>
              <a:ea typeface="+mn-ea"/>
              <a:cs typeface="+mn-cs"/>
            </a:rPr>
            <a:t> this section please provide the number of HHs reached. The number of individuals will be calculated automatically using the Mozambican average of 5 individuals per HHs. If you know the actual number of individuals, please feel free to enter it manualy </a:t>
          </a:r>
          <a:endParaRPr lang="en-GB" sz="1100" b="0" u="none">
            <a:solidFill>
              <a:sysClr val="windowText" lastClr="000000"/>
            </a:solidFill>
            <a:effectLst/>
            <a:latin typeface="+mn-lt"/>
            <a:ea typeface="+mn-ea"/>
            <a:cs typeface="+mn-cs"/>
          </a:endParaRPr>
        </a:p>
        <a:p>
          <a:endParaRPr lang="en-GB" sz="1100" b="1" u="sng">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p>
        <a:p>
          <a:r>
            <a:rPr lang="en-US" sz="1100" b="1">
              <a:solidFill>
                <a:sysClr val="windowText" lastClr="000000"/>
              </a:solidFill>
              <a:effectLst/>
              <a:latin typeface="+mn-lt"/>
              <a:ea typeface="+mn-ea"/>
              <a:cs typeface="+mn-cs"/>
            </a:rPr>
            <a:t>WHEN: </a:t>
          </a:r>
          <a:r>
            <a:rPr lang="en-US" sz="1100">
              <a:solidFill>
                <a:sysClr val="windowText" lastClr="000000"/>
              </a:solidFill>
              <a:effectLst/>
              <a:latin typeface="+mn-lt"/>
              <a:ea typeface="+mn-ea"/>
              <a:cs typeface="+mn-cs"/>
            </a:rPr>
            <a:t>Enter the start and end dates and the status of the activity. The date format should be MM/DD/YYYY (December 31, 2015 will be entered as 31/12/2015). For the status, if the activity is planned, ongoing or completed, please select from the dropdown list accordingly. </a:t>
          </a:r>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p>
        <a:p>
          <a:pPr algn="ctr" eaLnBrk="1" fontAlgn="auto" latinLnBrk="0" hangingPunct="1"/>
          <a:r>
            <a:rPr lang="en-GB" sz="1100" b="1">
              <a:solidFill>
                <a:srgbClr val="FF0000"/>
              </a:solidFill>
            </a:rPr>
            <a:t>Thank you for your cooperation!!!</a:t>
          </a:r>
        </a:p>
      </xdr:txBody>
    </xdr:sp>
    <xdr:clientData/>
  </xdr:twoCellAnchor>
  <xdr:twoCellAnchor editAs="oneCell">
    <xdr:from>
      <xdr:col>15</xdr:col>
      <xdr:colOff>7937</xdr:colOff>
      <xdr:row>2</xdr:row>
      <xdr:rowOff>158750</xdr:rowOff>
    </xdr:from>
    <xdr:to>
      <xdr:col>27</xdr:col>
      <xdr:colOff>154371</xdr:colOff>
      <xdr:row>28</xdr:row>
      <xdr:rowOff>3411</xdr:rowOff>
    </xdr:to>
    <xdr:pic>
      <xdr:nvPicPr>
        <xdr:cNvPr id="10" name="Picture 9">
          <a:extLst>
            <a:ext uri="{FF2B5EF4-FFF2-40B4-BE49-F238E27FC236}">
              <a16:creationId xmlns:a16="http://schemas.microsoft.com/office/drawing/2014/main" id="{C07A6FDA-18F3-4A62-8372-6BA31C393C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175750" y="158750"/>
          <a:ext cx="7480684" cy="4591286"/>
        </a:xfrm>
        <a:prstGeom prst="rect">
          <a:avLst/>
        </a:prstGeom>
      </xdr:spPr>
    </xdr:pic>
    <xdr:clientData/>
  </xdr:twoCellAnchor>
  <xdr:twoCellAnchor>
    <xdr:from>
      <xdr:col>6</xdr:col>
      <xdr:colOff>190500</xdr:colOff>
      <xdr:row>7</xdr:row>
      <xdr:rowOff>127000</xdr:rowOff>
    </xdr:from>
    <xdr:to>
      <xdr:col>14</xdr:col>
      <xdr:colOff>476250</xdr:colOff>
      <xdr:row>7</xdr:row>
      <xdr:rowOff>134937</xdr:rowOff>
    </xdr:to>
    <xdr:cxnSp macro="">
      <xdr:nvCxnSpPr>
        <xdr:cNvPr id="12" name="Straight Arrow Connector 11">
          <a:extLst>
            <a:ext uri="{FF2B5EF4-FFF2-40B4-BE49-F238E27FC236}">
              <a16:creationId xmlns:a16="http://schemas.microsoft.com/office/drawing/2014/main" id="{D6363839-38E0-4718-8B8E-CFFB8FBED4B1}"/>
            </a:ext>
          </a:extLst>
        </xdr:cNvPr>
        <xdr:cNvCxnSpPr/>
      </xdr:nvCxnSpPr>
      <xdr:spPr>
        <a:xfrm flipV="1">
          <a:off x="3857625" y="1039813"/>
          <a:ext cx="5175250" cy="7937"/>
        </a:xfrm>
        <a:prstGeom prst="straightConnector1">
          <a:avLst/>
        </a:prstGeom>
        <a:ln w="44450" cap="flat" cmpd="sng" algn="ctr">
          <a:solidFill>
            <a:schemeClr val="tx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509D5CC-13D3-4B44-B7B7-9A0C60AF3189}" name="Table9" displayName="Table9" ref="A8:BB99" totalsRowShown="0">
  <autoFilter ref="A8:BB99" xr:uid="{0F35FF7C-A3F3-46E7-B573-3278BF7E30EA}"/>
  <tableColumns count="54">
    <tableColumn id="48" xr3:uid="{04884271-04AD-42FF-86EA-FE940B5819C8}" name="Atividade ID"/>
    <tableColumn id="49" xr3:uid="{43EE7609-1F56-45EE-AB06-1B1DEB7B7D8F}" name="Ocorrência"/>
    <tableColumn id="50" xr3:uid="{17CEADDB-50B3-441C-AA30-352FA22009D6}" name="Código do Projeto HRP"/>
    <tableColumn id="1" xr3:uid="{A4C43B9A-0C3E-463E-989A-78E0A773710E}" name="Doadores_x000a_Donors"/>
    <tableColumn id="2" xr3:uid="{FCC91873-7C88-4E4B-8860-0C920D018B99}" name="Organização líder_x000a_Lead Organization"/>
    <tableColumn id="3" xr3:uid="{6CC1DE33-E194-405F-9D68-D727E1C235FA}" name="Tipo de organização - Organização líder"/>
    <tableColumn id="4" xr3:uid="{2474C1E7-8A21-4AAE-A50B-E1FABD105717}" name="Parceiro de Implementação_x000a_Implementing Partner"/>
    <tableColumn id="5" xr3:uid="{FBEE078C-7160-4F69-AA46-BBEA684677DA}" name="Tipo de organizaçã - Parceiro de Implementação"/>
    <tableColumn id="6" xr3:uid="{8118788F-850A-4EB5-ADB5-7C5769F47DE4}" name="Província_x000a_Province"/>
    <tableColumn id="7" xr3:uid="{CAE5F250-33B3-47B5-A239-65CD7ACE1EED}" name="Admin1CODE"/>
    <tableColumn id="8" xr3:uid="{16F22232-8679-4971-A6FA-208D9A9A7874}" name="Distrito_x000a_District"/>
    <tableColumn id="9" xr3:uid="{A6579C71-9537-4B88-90B4-7A3A2C7E11BC}" name="Admin2CODE"/>
    <tableColumn id="10" xr3:uid="{5EF4190F-918D-47D2-90DB-F633E428BABE}" name="Posto_x000a_Post" dataDxfId="111"/>
    <tableColumn id="11" xr3:uid="{14288559-5306-420B-B247-99AEFA1DEB27}" name="Admin3CODE" dataDxfId="110"/>
    <tableColumn id="12" xr3:uid="{1DFB656B-4738-41E1-8452-8D8976A61FA9}" name="Localidade_x000a_Locality" dataDxfId="109"/>
    <tableColumn id="13" xr3:uid="{42D62D74-07D7-47CC-9A98-85C3812C45A1}" name="Aldeia / Bairro_x000a_Village/Neighbourhood" dataDxfId="108"/>
    <tableColumn id="14" xr3:uid="{074BB078-7906-4F68-A03E-C516838AFEFC}" name="Locality type" dataDxfId="107"/>
    <tableColumn id="15" xr3:uid="{AC6A46F0-3E31-4E13-8AE5-8C8818EE85E2}" name="Tipo de contexto_x000a_Type of context_x000a_" dataDxfId="106"/>
    <tableColumn id="16" xr3:uid="{A85A20FC-36C2-41C8-AAED-337EDEB8E8F8}" name="Latitude_x000a_(Decimal Degrees)" dataDxfId="105"/>
    <tableColumn id="17" xr3:uid="{CA74C6BB-A439-4FA9-A731-7133B2A16D04}" name="Longitude_x000a_(Decimal Degrees)" dataDxfId="104"/>
    <tableColumn id="18" xr3:uid="{5C080783-DC6A-4A20-B9BE-B1AAA3581434}" name="Setor" dataDxfId="103"/>
    <tableColumn id="19" xr3:uid="{28EBE40A-D232-4987-BD80-78AA2895E807}" name="Atividade de resposta - tipo_x000a_Response activity type" dataDxfId="102"/>
    <tableColumn id="20" xr3:uid="{DD7BE417-66FC-45A8-88AE-38D11EF00EBD}" name="1. Pacote de Abrigos de Emergência _x000a_1. Emergency Shelter kit"/>
    <tableColumn id="21" xr3:uid="{6C35C476-570F-48BA-B450-76AD7008B65A}" name="Lonas_x000a_Tarpaulins - 2 per HH"/>
    <tableColumn id="22" xr3:uid="{9239A308-904B-408A-B410-02AFCC9BD004}" name="Lonas_x000a_Tarpaulins - 1 per HH"/>
    <tableColumn id="23" xr3:uid="{7D174F38-8751-4C95-956D-E5219E1C39EA}" name="Tendas_x000a_Tents"/>
    <tableColumn id="24" xr3:uid="{1D386EDB-5EAC-4680-B293-5EE5EEDFBB87}" name="2. Melhoramento dos Abrigos de Emergência_x000a_2. Emergency Shelter upgrade"/>
    <tableColumn id="25" xr3:uid="{5A8E6362-6826-471A-9451-1E177074CB93}" name="3. Abrigos de Transição _x000a_3. Transitional Shelter"/>
    <tableColumn id="26" xr3:uid="{1C68DF62-54A2-4E1F-88D2-D2EA6BC2CEF9}" name="4a. Reparação e Reforço - Tradicional_x000a_4a. Repair and Retrofit  - Traditional"/>
    <tableColumn id="51" xr3:uid="{410CD294-1EAC-4FD8-AC76-ED62C1713D97}" name="4b. Reparação e Reforço - Construção de Alvenaria_x000a_4b. Repair and Retrofit  - Block Construction " dataDxfId="101" dataCellStyle="Comma"/>
    <tableColumn id="27" xr3:uid="{1CD26CDC-07E0-4BA5-B642-1C3F9AF1C600}" name="5. Casa Nuclear Expansível_x000a_5. Upgradable Core House"/>
    <tableColumn id="28" xr3:uid="{9EA9BA31-0779-443B-AE41-EAA4A3A6EEE1}" name="6. Casas Permanentes_x000a_6. Permanent House"/>
    <tableColumn id="29" xr3:uid="{290B9DCE-EA7D-4FCA-8928-1A36CFAF8D5F}" name="7. Settlement Planning conducted? _x000a_7. Planificação e Desenvolvimento de Assentamentos feito?"/>
    <tableColumn id="30" xr3:uid="{6CBDF502-ED9D-4529-92EA-78C4E162DAB5}" name="Kit de ferramentas_x000a_Tool Kits_x000a_"/>
    <tableColumn id="31" xr3:uid="{17395D54-8729-468D-A9DA-3DE5FD50B5F7}" name="Kits de equipamento_x000a_Equipment kit_x000a_"/>
    <tableColumn id="32" xr3:uid="{06F3EAAE-7FB1-4315-965F-24798B2F4F98}" name="Construction Materials_x000a_Materiais de construção"/>
    <tableColumn id="33" xr3:uid="{1C3B7772-1130-489B-BF10-8F39F9159F8A}" name="Dinheiro_x000a_Cash"/>
    <tableColumn id="34" xr3:uid="{0495EE03-4ECE-41A5-9D23-BAC2033C7369}" name="Cupom/Senha_x000a_Voucher"/>
    <tableColumn id="35" xr3:uid="{B7734A03-B934-48B2-9AE3-9F0B28D2EB9F}" name="Valor em dinheiro (para cupom/senha)_x000a_Value in cash (for cash/voucher)"/>
    <tableColumn id="36" xr3:uid="{365B3763-97F1-41A2-A05B-0BE3528E7281}" name="Em espécie_x000a_In-kind"/>
    <tableColumn id="37" xr3:uid="{FEB2D8BC-E4CA-47B1-90F3-2C36FEDA37EB}" name="Amount spent overall per HH (if known)"/>
    <tableColumn id="38" xr3:uid="{09ACEF7C-7D1A-42A6-A6F6-5F675613C01A}" name="Technical assistance (SSRS) or Supervision _x000a_Asistencia tecnica"/>
    <tableColumn id="39" xr3:uid="{5DD55485-F2E6-4732-9352-2BD09F511B7E}" name="Training : Skilled Labour_x000a_Treinamento especializado"/>
    <tableColumn id="40" xr3:uid="{8872144E-21BE-46F0-AF24-AB2E7456C670}" name="T_Total de famílias_x000a_Total HHs"/>
    <tableColumn id="41" xr3:uid="{4D14A108-962D-4D98-B4FB-A88ACC13717F}" name="T_Total IND_x000a_"/>
    <tableColumn id="42" xr3:uid="{36CA8D9A-C133-4ED7-8F58-DA4F1FEED3F2}" name="P_Total de famílias_x000a_Total HHs"/>
    <tableColumn id="43" xr3:uid="{BB482C11-94D9-4682-856C-35C1D5F9F2E3}" name="P_Total IND_x000a_" dataDxfId="100"/>
    <tableColumn id="44" xr3:uid="{CA4C1646-D261-4186-81C6-D8193ED320E7}" name="Data de início_x000a_Start date" dataDxfId="99"/>
    <tableColumn id="45" xr3:uid="{E4254060-72EC-402B-B0AE-FFD80486E5BB}" name="Data final_x000a_End date"/>
    <tableColumn id="46" xr3:uid="{F9A6F4E6-55D1-45BF-AE53-4B04E8E300F2}" name="Estado_x000a_Status" dataDxfId="98"/>
    <tableColumn id="47" xr3:uid="{B68C443E-76E9-4CF1-B3DC-FDD41BF426E0}" name="Additional Comments / Details_x000a_ e.g. Specification of kits, specification and quantities of construction materials per HH, details on cash programming, etc.  " dataDxfId="97"/>
    <tableColumn id="52" xr3:uid="{34848318-18CA-406A-B6E6-5335DC945B5E}" name="Additional column if needed" dataDxfId="96"/>
    <tableColumn id="54" xr3:uid="{282E6D30-E509-49AF-970C-AA62F6E6E900}" name="All data" dataDxfId="95"/>
    <tableColumn id="53" xr3:uid="{83FF8DA3-328A-4962-A193-835487AB9CAC}" name="Duplication" dataDxfId="94"/>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B1323FF-D518-4E60-9F2F-95C300574DD4}" name="Table473" displayName="Table473" ref="Y3:Z6" totalsRowShown="0">
  <autoFilter ref="Y3:Z6" xr:uid="{E88356DF-4167-4D23-86ED-8E70359477CA}"/>
  <tableColumns count="2">
    <tableColumn id="1" xr3:uid="{42E3F7A5-B07B-4B90-8C0A-D67130C5C34B}" name="Context EN"/>
    <tableColumn id="2" xr3:uid="{D4D77AE9-BB84-439E-9E6F-58027A1070C1}" name="ContextPT"/>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7000000}" name="Tbl_Admin3" displayName="Tbl_Admin3" ref="P1:AC412" totalsRowShown="0" headerRowDxfId="43" dataDxfId="42" headerRowCellStyle="Normal 3" dataCellStyle="Normal 3">
  <autoFilter ref="P1:AC412" xr:uid="{00000000-0009-0000-0100-000025000000}"/>
  <sortState xmlns:xlrd2="http://schemas.microsoft.com/office/spreadsheetml/2017/richdata2" ref="P2:AC58">
    <sortCondition ref="T1:T412"/>
  </sortState>
  <tableColumns count="14">
    <tableColumn id="1" xr3:uid="{00000000-0010-0000-0700-000001000000}" name="FID" dataDxfId="41" dataCellStyle="Normal 3"/>
    <tableColumn id="2" xr3:uid="{00000000-0010-0000-0700-000002000000}" name="ADM0 EN" dataDxfId="40" dataCellStyle="Normal 3"/>
    <tableColumn id="3" xr3:uid="{00000000-0010-0000-0700-000003000000}" name="ADM0 PT" dataDxfId="39" dataCellStyle="Normal 3"/>
    <tableColumn id="4" xr3:uid="{00000000-0010-0000-0700-000004000000}" name="ADM0 PCODE" dataDxfId="38" dataCellStyle="Normal 3"/>
    <tableColumn id="5" xr3:uid="{00000000-0010-0000-0700-000005000000}" name="ADM1 PT" dataDxfId="37" dataCellStyle="Normal 3"/>
    <tableColumn id="6" xr3:uid="{00000000-0010-0000-0700-000006000000}" name="ADM1 PCODE" dataDxfId="36" dataCellStyle="Normal 3"/>
    <tableColumn id="7" xr3:uid="{00000000-0010-0000-0700-000007000000}" name="ADM2 PT" dataDxfId="35" dataCellStyle="Normal 3"/>
    <tableColumn id="8" xr3:uid="{00000000-0010-0000-0700-000008000000}" name="ADM2 PCODE" dataDxfId="34" dataCellStyle="Normal 3"/>
    <tableColumn id="9" xr3:uid="{00000000-0010-0000-0700-000009000000}" name="ADM3 PT" dataDxfId="33" dataCellStyle="Normal 3"/>
    <tableColumn id="10" xr3:uid="{00000000-0010-0000-0700-00000A000000}" name="ADM3 PCODE" dataDxfId="32" dataCellStyle="Normal 3"/>
    <tableColumn id="11" xr3:uid="{00000000-0010-0000-0700-00000B000000}" name="ADM3 TYPE" dataDxfId="31" dataCellStyle="Normal 3"/>
    <tableColumn id="12" xr3:uid="{00000000-0010-0000-0700-00000C000000}" name="SOURCE" dataDxfId="30" dataCellStyle="Normal 3"/>
    <tableColumn id="13" xr3:uid="{00000000-0010-0000-0700-00000D000000}" name="Shape Leng" dataDxfId="29" dataCellStyle="Normal 3"/>
    <tableColumn id="14" xr3:uid="{00000000-0010-0000-0700-00000E000000}" name="Shape Area" dataDxfId="28" dataCellStyle="Normal 3"/>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08000000}" name="Table39" displayName="Table39" ref="B1:C12" totalsRowShown="0" headerRowDxfId="27" dataDxfId="26" headerRowCellStyle="Normal 3" dataCellStyle="Normal 3">
  <autoFilter ref="B1:C12" xr:uid="{00000000-0009-0000-0100-000027000000}"/>
  <sortState xmlns:xlrd2="http://schemas.microsoft.com/office/spreadsheetml/2017/richdata2" ref="B2:C12">
    <sortCondition ref="B1:B12"/>
  </sortState>
  <tableColumns count="2">
    <tableColumn id="1" xr3:uid="{00000000-0010-0000-0800-000001000000}" name="ADM1 EN" dataDxfId="25" dataCellStyle="Normal 3"/>
    <tableColumn id="2" xr3:uid="{00000000-0010-0000-0800-000002000000}" name="ADM1 PCODE" dataDxfId="24" dataCellStyle="Normal 3"/>
  </tableColumns>
  <tableStyleInfo name="TableStyleLight10"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09000000}" name="Table40" displayName="Table40" ref="E1:H161" totalsRowShown="0" headerRowDxfId="23" dataDxfId="22" headerRowCellStyle="Normal 3" dataCellStyle="Normal 3">
  <autoFilter ref="E1:H161" xr:uid="{00000000-0009-0000-0100-000028000000}"/>
  <sortState xmlns:xlrd2="http://schemas.microsoft.com/office/spreadsheetml/2017/richdata2" ref="E2:H150">
    <sortCondition ref="E2:E150"/>
    <sortCondition ref="G2:G150"/>
  </sortState>
  <tableColumns count="4">
    <tableColumn id="1" xr3:uid="{00000000-0010-0000-0900-000001000000}" name="ADM1 EN" dataDxfId="21" dataCellStyle="Normal 3"/>
    <tableColumn id="2" xr3:uid="{00000000-0010-0000-0900-000002000000}" name="ADM1 PCODE" dataDxfId="20" dataCellStyle="Normal 3"/>
    <tableColumn id="3" xr3:uid="{00000000-0010-0000-0900-000003000000}" name="ADM2 EN" dataDxfId="19" dataCellStyle="Normal 3"/>
    <tableColumn id="4" xr3:uid="{00000000-0010-0000-0900-000004000000}" name="ADM2 PCODE" dataDxfId="18" dataCellStyle="Normal 3"/>
  </tableColumns>
  <tableStyleInfo name="TableStyleLight10"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EF5F686-488E-4578-8C16-7440FDC694F0}" name="TablePosto" displayName="TablePosto" ref="J1:M412" totalsRowShown="0" headerRowDxfId="17" dataDxfId="16" tableBorderDxfId="15" headerRowCellStyle="Normal 3" dataCellStyle="Normal 3">
  <autoFilter ref="J1:M412" xr:uid="{8FF5A978-30EB-4387-B768-3D35F538A946}"/>
  <sortState xmlns:xlrd2="http://schemas.microsoft.com/office/spreadsheetml/2017/richdata2" ref="J2:M412">
    <sortCondition ref="J1:J412"/>
  </sortState>
  <tableColumns count="4">
    <tableColumn id="1" xr3:uid="{8B1E9D3B-96F4-4A33-94B8-19DFD83356D8}" name="ADM2 PT" dataDxfId="14" dataCellStyle="Normal 3"/>
    <tableColumn id="2" xr3:uid="{2D51AE2A-3161-4AA1-ADB3-575345A4713E}" name="ADM2 PCODE" dataDxfId="13" dataCellStyle="Normal 3"/>
    <tableColumn id="3" xr3:uid="{D15AEE84-0550-4932-B895-ED4F54114C32}" name="ADM3 PT" dataDxfId="12" dataCellStyle="Normal 3"/>
    <tableColumn id="4" xr3:uid="{F8EF566B-F539-4FCF-A984-87AE80D5A5A9}" name="ADM3 PCODE" dataDxfId="11" dataCellStyle="Normal 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92A8D79-BEA6-4B81-9918-4179767F2915}" name="Table10" displayName="Table10" ref="A8:AO100" totalsRowShown="0" tableBorderDxfId="93">
  <autoFilter ref="A8:AO100" xr:uid="{FCB3830D-5AF8-46C3-B4E6-86C26BE50B33}"/>
  <tableColumns count="41">
    <tableColumn id="36" xr3:uid="{88C94F78-5322-4015-BD2C-687C430B1285}" name="Atividade ID"/>
    <tableColumn id="37" xr3:uid="{7AC67CA8-D14D-4E47-98DE-8CEA69BA97EC}" name="Ocorrência"/>
    <tableColumn id="38" xr3:uid="{BBF1A1F0-A24A-4C49-80DC-209184371128}" name="Código do Projeto HRP"/>
    <tableColumn id="1" xr3:uid="{6EF7AE85-4E02-4A21-8613-2639A5350AA2}" name="Doadores_x000a_Donors" dataDxfId="92"/>
    <tableColumn id="2" xr3:uid="{3696A2EC-52BA-4D3C-BDA4-47B44B74EFB2}" name="Organização líder_x000a_Lead Organization" dataDxfId="91"/>
    <tableColumn id="3" xr3:uid="{72B7BE2E-D2CF-4A88-B3A0-1EC158E8A6F2}" name="Tipo de organização - Organização líder" dataDxfId="90"/>
    <tableColumn id="4" xr3:uid="{B94A75BF-1052-4008-893A-C04B985E75C0}" name="Parceiro de Implementação_x000a_Implementing Partner" dataDxfId="89"/>
    <tableColumn id="5" xr3:uid="{9D68E724-3738-4F73-B7B0-04505B38492E}" name="Tipo de organizaçã - Parceiro de Implementação" dataDxfId="88"/>
    <tableColumn id="6" xr3:uid="{7723C20C-4BFC-4383-9906-E4F4DEBEDB77}" name="Província_x000a_Province" dataDxfId="87"/>
    <tableColumn id="7" xr3:uid="{FEC68B54-CEFC-4C00-8694-F311648AAF16}" name="Admin1CODE" dataDxfId="86">
      <calculatedColumnFormula>IF(I9="","",OFFSET(Admin1_Start,MATCH(I9,Admin1,0),1))</calculatedColumnFormula>
    </tableColumn>
    <tableColumn id="8" xr3:uid="{4C576E4C-FE23-4C35-B16C-CF572733C3DB}" name="Distrito_x000a_District" dataDxfId="85"/>
    <tableColumn id="9" xr3:uid="{1A437C67-012B-491A-8D19-E72137F13F76}" name="Admin2CODE" dataDxfId="84">
      <calculatedColumnFormula>IF(K9="","",INDEX(Admin2_Pcode,MATCH(K9,OFFSET(Admin2_Start,MATCH(J9,Admin1_Linked_Pcode,0),0,COUNTIF(Admin1_Linked_Pcode,J9)),0)+MATCH(J9,Admin1_Linked_Pcode,0)-1))</calculatedColumnFormula>
    </tableColumn>
    <tableColumn id="10" xr3:uid="{627F8894-1FA5-4CB2-AD25-3E02E90AF6EF}" name="Posto_x000a_Post" dataDxfId="83"/>
    <tableColumn id="11" xr3:uid="{F54EEA70-FA3D-4EF2-89D0-E2C7E4F9DB26}" name="Admin3CODE" dataDxfId="82">
      <calculatedColumnFormula>IF(M9="","",INDEX(Admin3_Pcode,MATCH(M9,OFFSET(Admin3_Start,MATCH(L9,Admin2_Linked_Pcode,0),0,COUNTIF(Admin2_Linked_Pcode,L9)),0)+MATCH(L9,Admin2_Linked_Pcode,0)-1))</calculatedColumnFormula>
    </tableColumn>
    <tableColumn id="12" xr3:uid="{05CBCB47-EB7D-4F32-8440-F294A993AC9E}" name="Localidade_x000a_Locality" dataDxfId="81"/>
    <tableColumn id="13" xr3:uid="{643383E9-1BA3-417B-A436-AC73FAC2DF69}" name="Aldeia / Bairro_x000a_Village/Neighbourhood" dataDxfId="80"/>
    <tableColumn id="15" xr3:uid="{3C6C8DC6-91DD-4AD3-82FB-317CC11F945C}" name="Locality type" dataDxfId="79"/>
    <tableColumn id="14" xr3:uid="{BD3FAFEB-3B67-4F0D-8057-4B03578D3AA2}" name="Tipo de contexto_x000a_Type of context_x000a_" dataDxfId="78"/>
    <tableColumn id="16" xr3:uid="{E5038806-DE2D-4265-8B1D-12DC718C09CB}" name="Latitude_x000a_(Decimal Degrees)" dataDxfId="77"/>
    <tableColumn id="17" xr3:uid="{43FD0BA1-7FA3-44E9-BCE6-24D60D7E4289}" name="Longitude_x000a_(Decimal Degrees)" dataDxfId="76"/>
    <tableColumn id="18" xr3:uid="{E77CAD06-A262-4453-BF6A-A005D575F369}" name="Setor" dataDxfId="75"/>
    <tableColumn id="19" xr3:uid="{32C5EFBB-7CDB-4D6C-BEAF-AD85438D450D}" name="Mantas_x000a_Blankets" dataDxfId="74" dataCellStyle="Comma"/>
    <tableColumn id="20" xr3:uid="{0465D2C7-5A22-4311-9EB6-8F361A9124B3}" name="Esteiras_x000a_Mats" dataDxfId="73" dataCellStyle="Comma"/>
    <tableColumn id="21" xr3:uid="{F38F5403-0A01-4E35-9746-9E6673E7BEAE}" name="Redes de mosquito_x000a_Mosquito nets" dataDxfId="72" dataCellStyle="Comma"/>
    <tableColumn id="22" xr3:uid="{7D2A395C-B54C-4469-9FF2-68BA8E51BDF2}" name="Kits de cozinha_x000a_Kitchen sets" dataDxfId="71" dataCellStyle="Comma"/>
    <tableColumn id="23" xr3:uid="{00945EC2-19C1-42A8-9B13-5DACF8266FF8}" name="Baldes de plasticos_x000a_Plastic buckets_x000a_" dataDxfId="70" dataCellStyle="Comma"/>
    <tableColumn id="24" xr3:uid="{4D4D1694-A36A-439B-B044-BF3D94727897}" name="Bidao_x000a_Jerrycan" dataDxfId="69" dataCellStyle="Comma"/>
    <tableColumn id="25" xr3:uid="{5CC03ED5-3A54-446C-9F7B-EC37B3A5E31E}" name="Lanternas Solares_x000a_Solar lights" dataDxfId="68" dataCellStyle="Comma"/>
    <tableColumn id="26" xr3:uid="{A28F0289-705B-4946-A82F-BF32442A4E87}" name="Dinheiro_x000a_Cash" dataDxfId="67" dataCellStyle="Comma"/>
    <tableColumn id="27" xr3:uid="{7759F2BC-AA0A-418E-B807-000165DCA435}" name="Cupom/Senha_x000a_Voucher" dataDxfId="66" dataCellStyle="Comma"/>
    <tableColumn id="28" xr3:uid="{23074BD4-B2D8-448A-A665-C58528003283}" name="Valor em dinheiro (para cupom/senha)_x000a_Value in cash (for cash/voucher)" dataDxfId="65" dataCellStyle="Comma"/>
    <tableColumn id="29" xr3:uid="{4A149E47-BCF0-40E8-B625-0BA06D38E056}" name="Em espécie_x000a_In-kind" dataDxfId="64" dataCellStyle="Comma"/>
    <tableColumn id="30" xr3:uid="{6CF0852B-8CE9-46FB-8E0C-5CBA79630705}" name="Total de famílias atingidas_x000a_Total HHs reached_x000a_" dataDxfId="63" dataCellStyle="Comma">
      <calculatedColumnFormula>MAX(V9:AB9)</calculatedColumnFormula>
    </tableColumn>
    <tableColumn id="31" xr3:uid="{BF7D7851-B181-4048-8A47-91B9068B88A2}" name="Total de indivíduos atingidos_x000a_Total Ind reached" dataDxfId="62" dataCellStyle="Comma"/>
    <tableColumn id="32" xr3:uid="{4365685E-C0FF-4CBC-9BDB-97B071B4EB5C}" name="Data de início_x000a_Start date" dataDxfId="61"/>
    <tableColumn id="33" xr3:uid="{17572DAB-24F3-439A-8D97-61FEA6FD49FC}" name="Data final_x000a_End date" dataDxfId="60"/>
    <tableColumn id="34" xr3:uid="{776A5BAA-2CD6-4B6B-97B6-0A5893EA37EC}" name="Estado_x000a_Status" dataDxfId="59"/>
    <tableColumn id="35" xr3:uid="{57168858-6238-4575-B1A5-E31F21391DE1}" name="Additional Comments / Details_x000a_" dataDxfId="58"/>
    <tableColumn id="39" xr3:uid="{E5A82EEA-1170-417F-A6D2-8B3B4C56908E}" name="Additional column if needed" dataDxfId="57"/>
    <tableColumn id="40" xr3:uid="{2B9608FD-8617-4E37-995A-1B58B8CFE8A4}" name="All data" dataDxfId="56"/>
    <tableColumn id="41" xr3:uid="{64E3D258-3B1D-4241-9F3D-DC687205687F}" name="Duplication" dataDxfId="5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01000000}" name="tbl_OrgType" displayName="tbl_OrgType" ref="G3:H10" totalsRowShown="0">
  <autoFilter ref="G3:H10" xr:uid="{00000000-0009-0000-0100-00002C000000}"/>
  <sortState xmlns:xlrd2="http://schemas.microsoft.com/office/spreadsheetml/2017/richdata2" ref="G4:H10">
    <sortCondition ref="H3:H10"/>
  </sortState>
  <tableColumns count="2">
    <tableColumn id="1" xr3:uid="{00000000-0010-0000-0100-000001000000}" name="Organization Type EN"/>
    <tableColumn id="2" xr3:uid="{00000000-0010-0000-0100-000002000000}" name="Organization Type PT"/>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2000000}" name="Table45" displayName="Table45" ref="J3:K23" totalsRowShown="0">
  <autoFilter ref="J3:K23" xr:uid="{00000000-0009-0000-0100-00002D000000}"/>
  <tableColumns count="2">
    <tableColumn id="1" xr3:uid="{00000000-0010-0000-0200-000001000000}" name="TITLE EN"/>
    <tableColumn id="2" xr3:uid="{00000000-0010-0000-0200-000002000000}" name="TITLE PT"/>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3000000}" name="Table46" displayName="Table46" ref="M3:N6" totalsRowShown="0">
  <autoFilter ref="M3:N6" xr:uid="{00000000-0009-0000-0100-00002E000000}"/>
  <tableColumns count="2">
    <tableColumn id="1" xr3:uid="{00000000-0010-0000-0300-000001000000}" name="Modality EN"/>
    <tableColumn id="2" xr3:uid="{00000000-0010-0000-0300-000002000000}" name="Modality PT"/>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4000000}" name="Table47" displayName="Table47" ref="P3:Q6" totalsRowShown="0">
  <autoFilter ref="P3:Q6" xr:uid="{00000000-0009-0000-0100-00002F000000}"/>
  <tableColumns count="2">
    <tableColumn id="1" xr3:uid="{00000000-0010-0000-0400-000001000000}" name="Status EN"/>
    <tableColumn id="2" xr3:uid="{00000000-0010-0000-0400-000002000000}" name="StatusPT"/>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bl_Sector2" displayName="Tbl_Sector2" ref="S3:U75" totalsRowShown="0" headerRowDxfId="54" dataDxfId="53">
  <autoFilter ref="S3:U75" xr:uid="{00000000-0009-0000-0100-000001000000}"/>
  <sortState xmlns:xlrd2="http://schemas.microsoft.com/office/spreadsheetml/2017/richdata2" ref="S4:U75">
    <sortCondition ref="S3:S75"/>
  </sortState>
  <tableColumns count="3">
    <tableColumn id="1" xr3:uid="{00000000-0010-0000-0500-000001000000}" name="Sector PT" dataDxfId="52"/>
    <tableColumn id="2" xr3:uid="{00000000-0010-0000-0500-000002000000}" name="Activity Type EN" dataDxfId="51"/>
    <tableColumn id="3" xr3:uid="{00000000-0010-0000-0500-000003000000}" name="Activity Type PT" dataDxfId="50"/>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bl_Sector_" displayName="Tbl_Sector_" ref="B3:E14" totalsRowShown="0" headerRowDxfId="49" dataDxfId="48">
  <autoFilter ref="B3:E14" xr:uid="{00000000-0009-0000-0100-000003000000}"/>
  <sortState xmlns:xlrd2="http://schemas.microsoft.com/office/spreadsheetml/2017/richdata2" ref="B4:E14">
    <sortCondition ref="C3:C14"/>
  </sortState>
  <tableColumns count="4">
    <tableColumn id="1" xr3:uid="{00000000-0010-0000-0600-000001000000}" name="Sector EN" dataDxfId="47"/>
    <tableColumn id="2" xr3:uid="{00000000-0010-0000-0600-000002000000}" name="Sector PT" dataDxfId="46"/>
    <tableColumn id="3" xr3:uid="{00000000-0010-0000-0600-000003000000}" name="Humanitarian icon" dataDxfId="45"/>
    <tableColumn id="4" xr3:uid="{00000000-0010-0000-0600-000004000000}" name="Short acronym" dataDxfId="44"/>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A9DE393-261C-448A-A567-05CEE8A36338}" name="Table5" displayName="Table5" ref="W3:W7" totalsRowShown="0">
  <autoFilter ref="W3:W7" xr:uid="{DAC51B8D-1B39-48AB-96C9-ABCEB7DEDFBA}"/>
  <tableColumns count="1">
    <tableColumn id="1" xr3:uid="{523FC46E-11F7-48DC-A6E2-1509CB5741F9}" name="Event Name"/>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printerSettings" Target="../printerSettings/printerSettings2.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 Id="rId9" Type="http://schemas.openxmlformats.org/officeDocument/2006/relationships/table" Target="../tables/table10.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3.bin"/><Relationship Id="rId5" Type="http://schemas.openxmlformats.org/officeDocument/2006/relationships/table" Target="../tables/table14.xml"/><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D5A34-2E5A-4401-B889-723C5E73367C}">
  <sheetPr>
    <tabColor theme="9" tint="0.39997558519241921"/>
  </sheetPr>
  <dimension ref="A2:W21"/>
  <sheetViews>
    <sheetView showGridLines="0" topLeftCell="A35" zoomScale="80" zoomScaleNormal="80" workbookViewId="0">
      <selection activeCell="F2" sqref="F2"/>
    </sheetView>
  </sheetViews>
  <sheetFormatPr defaultRowHeight="14.5"/>
  <sheetData>
    <row r="2" spans="1:1">
      <c r="A2" s="134" t="s">
        <v>1572</v>
      </c>
    </row>
    <row r="21" spans="18:23">
      <c r="R21" s="77"/>
      <c r="S21" s="77"/>
      <c r="T21" s="77"/>
      <c r="U21" s="77"/>
      <c r="V21" s="77"/>
      <c r="W21" s="7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7B8A3-9393-44D1-9D7C-69EDFB528E83}">
  <sheetPr>
    <tabColor rgb="FFC00000"/>
  </sheetPr>
  <dimension ref="A1:ES99"/>
  <sheetViews>
    <sheetView tabSelected="1" topLeftCell="T4" zoomScale="60" zoomScaleNormal="60" workbookViewId="0">
      <pane ySplit="6" topLeftCell="A10" activePane="bottomLeft" state="frozen"/>
      <selection activeCell="D4" sqref="D4"/>
      <selection pane="bottomLeft" activeCell="AD6" sqref="AD6:AF7"/>
    </sheetView>
  </sheetViews>
  <sheetFormatPr defaultRowHeight="14.5"/>
  <cols>
    <col min="1" max="1" width="29.36328125" hidden="1" customWidth="1"/>
    <col min="2" max="2" width="17.36328125" hidden="1" customWidth="1"/>
    <col min="3" max="3" width="24.6328125" hidden="1" customWidth="1"/>
    <col min="4" max="4" width="13.54296875" bestFit="1" customWidth="1"/>
    <col min="5" max="5" width="22.36328125" customWidth="1"/>
    <col min="6" max="6" width="31" bestFit="1" customWidth="1"/>
    <col min="7" max="7" width="22.36328125" customWidth="1"/>
    <col min="8" max="8" width="31" bestFit="1" customWidth="1"/>
    <col min="9" max="9" width="22.36328125" customWidth="1"/>
    <col min="10" max="10" width="15.7265625" hidden="1" customWidth="1"/>
    <col min="11" max="11" width="14.6328125" customWidth="1"/>
    <col min="12" max="12" width="18.90625" hidden="1" customWidth="1"/>
    <col min="13" max="13" width="25.26953125" customWidth="1"/>
    <col min="14" max="14" width="14.90625" hidden="1" customWidth="1"/>
    <col min="15" max="15" width="22.81640625" bestFit="1" customWidth="1"/>
    <col min="16" max="16" width="19.36328125" customWidth="1"/>
    <col min="17" max="17" width="23" customWidth="1"/>
    <col min="18" max="18" width="17" customWidth="1"/>
    <col min="19" max="19" width="29.6328125" customWidth="1"/>
    <col min="20" max="20" width="31.08984375" customWidth="1"/>
    <col min="21" max="21" width="7.90625" hidden="1" customWidth="1"/>
    <col min="22" max="22" width="24.54296875" customWidth="1"/>
    <col min="23" max="23" width="14.6328125" customWidth="1"/>
    <col min="24" max="24" width="12.81640625" customWidth="1"/>
    <col min="25" max="25" width="12.08984375" customWidth="1"/>
    <col min="26" max="26" width="12.453125" customWidth="1"/>
    <col min="27" max="27" width="15.08984375" customWidth="1"/>
    <col min="28" max="28" width="12.36328125" customWidth="1"/>
    <col min="29" max="29" width="12.453125" customWidth="1"/>
    <col min="30" max="30" width="15.54296875" customWidth="1"/>
    <col min="31" max="31" width="10" customWidth="1"/>
    <col min="32" max="32" width="12" customWidth="1"/>
    <col min="33" max="33" width="13.08984375" customWidth="1"/>
    <col min="34" max="34" width="10.90625" customWidth="1"/>
    <col min="35" max="35" width="10.08984375" customWidth="1"/>
    <col min="36" max="36" width="12" customWidth="1"/>
    <col min="37" max="37" width="12.6328125" customWidth="1"/>
    <col min="38" max="38" width="12.453125" customWidth="1"/>
    <col min="39" max="39" width="18.08984375" customWidth="1"/>
    <col min="40" max="40" width="13.90625" customWidth="1"/>
    <col min="41" max="41" width="12.7265625" customWidth="1"/>
    <col min="42" max="42" width="13.26953125" customWidth="1"/>
    <col min="43" max="43" width="10.36328125" customWidth="1"/>
    <col min="44" max="44" width="10.6328125" customWidth="1"/>
    <col min="45" max="45" width="10.1796875" customWidth="1"/>
    <col min="46" max="47" width="9.81640625" bestFit="1" customWidth="1"/>
    <col min="48" max="48" width="16.36328125" customWidth="1"/>
    <col min="49" max="49" width="15.08984375" customWidth="1"/>
    <col min="50" max="50" width="23.54296875" customWidth="1"/>
    <col min="51" max="51" width="61.1796875" customWidth="1"/>
    <col min="52" max="52" width="28.26953125" hidden="1" customWidth="1"/>
    <col min="53" max="53" width="27.453125" hidden="1" customWidth="1"/>
    <col min="54" max="54" width="16" hidden="1" customWidth="1"/>
  </cols>
  <sheetData>
    <row r="1" spans="1:149" ht="18.5">
      <c r="W1" s="4"/>
      <c r="X1" s="4"/>
      <c r="Y1" s="4"/>
      <c r="Z1" s="4"/>
      <c r="AA1" s="4"/>
      <c r="AB1" s="4"/>
      <c r="AC1" s="4"/>
      <c r="AD1" s="4"/>
      <c r="AE1" s="4"/>
      <c r="AF1" s="4"/>
      <c r="AG1" s="4"/>
      <c r="AH1" s="4"/>
      <c r="AI1" s="4"/>
      <c r="AJ1" s="4"/>
      <c r="AK1" s="4"/>
      <c r="AL1" s="4"/>
      <c r="AM1" s="4"/>
      <c r="AN1" s="4"/>
      <c r="AO1" s="4"/>
      <c r="AP1" s="4"/>
      <c r="AQ1" s="4"/>
      <c r="AR1" s="4"/>
      <c r="AS1" s="4"/>
      <c r="AT1" s="4"/>
      <c r="AU1" s="4"/>
    </row>
    <row r="2" spans="1:149">
      <c r="W2" s="3"/>
      <c r="X2" s="3"/>
      <c r="Y2" s="3"/>
      <c r="Z2" s="3"/>
      <c r="AA2" s="3"/>
      <c r="AB2" s="3"/>
      <c r="AC2" s="3"/>
      <c r="AD2" s="3"/>
      <c r="AE2" s="3"/>
      <c r="AF2" s="3"/>
      <c r="AG2" s="3"/>
      <c r="AH2" s="3"/>
      <c r="AI2" s="3"/>
      <c r="AJ2" s="3"/>
      <c r="AK2" s="3"/>
      <c r="AL2" s="3"/>
      <c r="AM2" s="3"/>
      <c r="AN2" s="3"/>
      <c r="AO2" s="3"/>
      <c r="AP2" s="3"/>
      <c r="AQ2" s="3"/>
      <c r="AR2" s="3"/>
      <c r="AS2" s="3"/>
      <c r="AT2" s="3"/>
      <c r="AU2" s="3"/>
    </row>
    <row r="3" spans="1:149">
      <c r="W3" s="31"/>
      <c r="X3" s="31"/>
      <c r="Y3" s="31"/>
      <c r="Z3" s="31"/>
      <c r="AA3" s="31"/>
      <c r="AB3" s="31"/>
      <c r="AC3" s="31"/>
      <c r="AD3" s="31"/>
      <c r="AE3" s="31"/>
      <c r="AF3" s="31"/>
      <c r="AG3" s="31"/>
      <c r="AH3" s="31"/>
      <c r="AI3" s="31"/>
      <c r="AJ3" s="31"/>
      <c r="AK3" s="31"/>
      <c r="AL3" s="31"/>
      <c r="AM3" s="31"/>
      <c r="AN3" s="31"/>
      <c r="AO3" s="31"/>
      <c r="AP3" s="31"/>
      <c r="AQ3" s="31"/>
      <c r="AR3" s="31"/>
      <c r="AS3" s="31"/>
      <c r="AT3" s="31"/>
      <c r="AU3" s="31"/>
    </row>
    <row r="4" spans="1:149" ht="48.5" customHeight="1">
      <c r="A4" s="137" t="s">
        <v>1552</v>
      </c>
      <c r="B4" s="137"/>
      <c r="C4" s="137"/>
      <c r="D4" s="138" t="s">
        <v>1520</v>
      </c>
      <c r="E4" s="138"/>
      <c r="F4" s="138"/>
      <c r="G4" s="138"/>
      <c r="H4" s="138"/>
      <c r="I4" s="141" t="s">
        <v>1521</v>
      </c>
      <c r="J4" s="141"/>
      <c r="K4" s="141"/>
      <c r="L4" s="141"/>
      <c r="M4" s="141"/>
      <c r="N4" s="141"/>
      <c r="O4" s="141"/>
      <c r="P4" s="141"/>
      <c r="Q4" s="141"/>
      <c r="R4" s="141"/>
      <c r="S4" s="141"/>
      <c r="T4" s="141"/>
      <c r="V4" s="44"/>
      <c r="W4" s="144"/>
      <c r="X4" s="145"/>
      <c r="Y4" s="145"/>
      <c r="Z4" s="145"/>
      <c r="AA4" s="146"/>
      <c r="AB4" s="146"/>
      <c r="AC4" s="146"/>
      <c r="AD4" s="146"/>
      <c r="AE4" s="146"/>
      <c r="AF4" s="147"/>
      <c r="AG4" s="70"/>
      <c r="AH4" s="148" t="s">
        <v>1522</v>
      </c>
      <c r="AI4" s="149"/>
      <c r="AJ4" s="149"/>
      <c r="AK4" s="149"/>
      <c r="AL4" s="149"/>
      <c r="AM4" s="149"/>
      <c r="AN4" s="149"/>
      <c r="AO4" s="149"/>
      <c r="AP4" s="149"/>
      <c r="AQ4" s="150"/>
      <c r="AR4" s="192" t="s">
        <v>1541</v>
      </c>
      <c r="AS4" s="193"/>
      <c r="AT4" s="193"/>
      <c r="AU4" s="194"/>
      <c r="AV4" s="162" t="s">
        <v>1533</v>
      </c>
      <c r="AW4" s="163"/>
      <c r="AX4" s="163"/>
    </row>
    <row r="5" spans="1:149" ht="18.5" customHeight="1">
      <c r="A5" s="137"/>
      <c r="B5" s="137"/>
      <c r="C5" s="137"/>
      <c r="D5" s="139"/>
      <c r="E5" s="139"/>
      <c r="F5" s="139"/>
      <c r="G5" s="139"/>
      <c r="H5" s="139"/>
      <c r="I5" s="142"/>
      <c r="J5" s="142"/>
      <c r="K5" s="142"/>
      <c r="L5" s="142"/>
      <c r="M5" s="142"/>
      <c r="N5" s="142"/>
      <c r="O5" s="142"/>
      <c r="P5" s="142"/>
      <c r="Q5" s="142"/>
      <c r="R5" s="142"/>
      <c r="S5" s="142"/>
      <c r="T5" s="142"/>
      <c r="V5" s="159"/>
      <c r="W5" s="168" t="s">
        <v>1534</v>
      </c>
      <c r="X5" s="169"/>
      <c r="Y5" s="169"/>
      <c r="Z5" s="169"/>
      <c r="AA5" s="169"/>
      <c r="AB5" s="169"/>
      <c r="AC5" s="169"/>
      <c r="AD5" s="169"/>
      <c r="AE5" s="169"/>
      <c r="AF5" s="169"/>
      <c r="AG5" s="170"/>
      <c r="AH5" s="177" t="s">
        <v>1525</v>
      </c>
      <c r="AI5" s="178"/>
      <c r="AJ5" s="189"/>
      <c r="AK5" s="177" t="s">
        <v>1484</v>
      </c>
      <c r="AL5" s="186"/>
      <c r="AM5" s="186"/>
      <c r="AN5" s="178"/>
      <c r="AO5" s="183"/>
      <c r="AP5" s="177" t="s">
        <v>1467</v>
      </c>
      <c r="AQ5" s="178"/>
      <c r="AR5" s="171" t="s">
        <v>1538</v>
      </c>
      <c r="AS5" s="172"/>
      <c r="AT5" s="171" t="s">
        <v>1540</v>
      </c>
      <c r="AU5" s="172"/>
      <c r="AV5" s="164"/>
      <c r="AW5" s="165"/>
      <c r="AX5" s="165"/>
    </row>
    <row r="6" spans="1:149" ht="14.5" customHeight="1">
      <c r="A6" s="137"/>
      <c r="B6" s="137"/>
      <c r="C6" s="137"/>
      <c r="D6" s="139"/>
      <c r="E6" s="139"/>
      <c r="F6" s="139"/>
      <c r="G6" s="139"/>
      <c r="H6" s="139"/>
      <c r="I6" s="142"/>
      <c r="J6" s="142"/>
      <c r="K6" s="142"/>
      <c r="L6" s="142"/>
      <c r="M6" s="142"/>
      <c r="N6" s="142"/>
      <c r="O6" s="142"/>
      <c r="P6" s="142"/>
      <c r="Q6" s="142"/>
      <c r="R6" s="142"/>
      <c r="S6" s="142"/>
      <c r="T6" s="142"/>
      <c r="V6" s="160"/>
      <c r="W6" s="151" t="s">
        <v>1523</v>
      </c>
      <c r="X6" s="152"/>
      <c r="Y6" s="152"/>
      <c r="Z6" s="152"/>
      <c r="AA6" s="152"/>
      <c r="AB6" s="152"/>
      <c r="AC6" s="152"/>
      <c r="AD6" s="155" t="s">
        <v>1524</v>
      </c>
      <c r="AE6" s="155"/>
      <c r="AF6" s="156"/>
      <c r="AG6" s="80"/>
      <c r="AH6" s="179"/>
      <c r="AI6" s="180"/>
      <c r="AJ6" s="190"/>
      <c r="AK6" s="179"/>
      <c r="AL6" s="187"/>
      <c r="AM6" s="187"/>
      <c r="AN6" s="180"/>
      <c r="AO6" s="184"/>
      <c r="AP6" s="179"/>
      <c r="AQ6" s="180"/>
      <c r="AR6" s="173"/>
      <c r="AS6" s="174"/>
      <c r="AT6" s="173"/>
      <c r="AU6" s="174"/>
      <c r="AV6" s="164"/>
      <c r="AW6" s="165"/>
      <c r="AX6" s="165"/>
    </row>
    <row r="7" spans="1:149">
      <c r="A7" s="137"/>
      <c r="B7" s="137"/>
      <c r="C7" s="137"/>
      <c r="D7" s="140"/>
      <c r="E7" s="140"/>
      <c r="F7" s="140"/>
      <c r="G7" s="140"/>
      <c r="H7" s="140"/>
      <c r="I7" s="143"/>
      <c r="J7" s="143"/>
      <c r="K7" s="143"/>
      <c r="L7" s="143"/>
      <c r="M7" s="143"/>
      <c r="N7" s="143"/>
      <c r="O7" s="143"/>
      <c r="P7" s="143"/>
      <c r="Q7" s="143"/>
      <c r="R7" s="143"/>
      <c r="S7" s="143"/>
      <c r="T7" s="143"/>
      <c r="V7" s="161"/>
      <c r="W7" s="153"/>
      <c r="X7" s="154"/>
      <c r="Y7" s="154"/>
      <c r="Z7" s="154"/>
      <c r="AA7" s="154"/>
      <c r="AB7" s="154"/>
      <c r="AC7" s="154"/>
      <c r="AD7" s="157"/>
      <c r="AE7" s="157"/>
      <c r="AF7" s="158"/>
      <c r="AG7" s="81"/>
      <c r="AH7" s="181"/>
      <c r="AI7" s="182"/>
      <c r="AJ7" s="191"/>
      <c r="AK7" s="181"/>
      <c r="AL7" s="188"/>
      <c r="AM7" s="188"/>
      <c r="AN7" s="182"/>
      <c r="AO7" s="185"/>
      <c r="AP7" s="181"/>
      <c r="AQ7" s="182"/>
      <c r="AR7" s="175"/>
      <c r="AS7" s="176"/>
      <c r="AT7" s="175"/>
      <c r="AU7" s="176"/>
      <c r="AV7" s="166"/>
      <c r="AW7" s="167"/>
      <c r="AX7" s="167"/>
    </row>
    <row r="8" spans="1:149" ht="184">
      <c r="A8" s="33" t="s">
        <v>1115</v>
      </c>
      <c r="B8" s="33" t="s">
        <v>1450</v>
      </c>
      <c r="C8" s="33" t="s">
        <v>1457</v>
      </c>
      <c r="D8" s="33" t="s">
        <v>1495</v>
      </c>
      <c r="E8" s="34" t="s">
        <v>1494</v>
      </c>
      <c r="F8" s="34" t="s">
        <v>1480</v>
      </c>
      <c r="G8" s="34" t="s">
        <v>1496</v>
      </c>
      <c r="H8" s="34" t="s">
        <v>1481</v>
      </c>
      <c r="I8" s="35" t="s">
        <v>1497</v>
      </c>
      <c r="J8" s="36" t="s">
        <v>437</v>
      </c>
      <c r="K8" s="35" t="s">
        <v>1498</v>
      </c>
      <c r="L8" s="95" t="s">
        <v>438</v>
      </c>
      <c r="M8" s="35" t="s">
        <v>1499</v>
      </c>
      <c r="N8" s="95" t="s">
        <v>439</v>
      </c>
      <c r="O8" s="35" t="s">
        <v>1500</v>
      </c>
      <c r="P8" s="35" t="s">
        <v>1501</v>
      </c>
      <c r="Q8" s="35" t="s">
        <v>1565</v>
      </c>
      <c r="R8" s="35" t="s">
        <v>1519</v>
      </c>
      <c r="S8" s="33" t="s">
        <v>1550</v>
      </c>
      <c r="T8" s="33" t="s">
        <v>1551</v>
      </c>
      <c r="U8" s="52" t="s">
        <v>478</v>
      </c>
      <c r="V8" s="69" t="s">
        <v>1518</v>
      </c>
      <c r="W8" s="74" t="s">
        <v>1556</v>
      </c>
      <c r="X8" s="74" t="s">
        <v>1536</v>
      </c>
      <c r="Y8" s="74" t="s">
        <v>1537</v>
      </c>
      <c r="Z8" s="74" t="s">
        <v>1535</v>
      </c>
      <c r="AA8" s="74" t="s">
        <v>1557</v>
      </c>
      <c r="AB8" s="74" t="s">
        <v>1558</v>
      </c>
      <c r="AC8" s="75" t="s">
        <v>1569</v>
      </c>
      <c r="AD8" s="75" t="s">
        <v>1559</v>
      </c>
      <c r="AE8" s="75" t="s">
        <v>1560</v>
      </c>
      <c r="AF8" s="76" t="s">
        <v>1561</v>
      </c>
      <c r="AG8" s="79" t="s">
        <v>1562</v>
      </c>
      <c r="AH8" s="67" t="s">
        <v>1528</v>
      </c>
      <c r="AI8" s="67" t="s">
        <v>1529</v>
      </c>
      <c r="AJ8" s="67" t="s">
        <v>1526</v>
      </c>
      <c r="AK8" s="67" t="s">
        <v>1509</v>
      </c>
      <c r="AL8" s="67" t="s">
        <v>1510</v>
      </c>
      <c r="AM8" s="67" t="s">
        <v>1511</v>
      </c>
      <c r="AN8" s="67" t="s">
        <v>1512</v>
      </c>
      <c r="AO8" s="67" t="s">
        <v>1491</v>
      </c>
      <c r="AP8" s="67" t="s">
        <v>1527</v>
      </c>
      <c r="AQ8" s="67" t="s">
        <v>1482</v>
      </c>
      <c r="AR8" s="78" t="s">
        <v>1542</v>
      </c>
      <c r="AS8" s="78" t="s">
        <v>1544</v>
      </c>
      <c r="AT8" s="78" t="s">
        <v>1543</v>
      </c>
      <c r="AU8" s="78" t="s">
        <v>1545</v>
      </c>
      <c r="AV8" s="68" t="s">
        <v>1515</v>
      </c>
      <c r="AW8" s="68" t="s">
        <v>1516</v>
      </c>
      <c r="AX8" s="42" t="s">
        <v>1517</v>
      </c>
      <c r="AY8" s="129" t="s">
        <v>1539</v>
      </c>
      <c r="AZ8" s="30" t="s">
        <v>1573</v>
      </c>
      <c r="BA8" s="30" t="s">
        <v>1570</v>
      </c>
      <c r="BB8" s="30" t="s">
        <v>1571</v>
      </c>
    </row>
    <row r="9" spans="1:149" s="92" customFormat="1">
      <c r="A9" s="73" t="s">
        <v>1116</v>
      </c>
      <c r="B9" s="73" t="s">
        <v>1460</v>
      </c>
      <c r="C9" s="73" t="s">
        <v>1459</v>
      </c>
      <c r="D9" s="91" t="s">
        <v>1458</v>
      </c>
      <c r="E9" s="91" t="s">
        <v>497</v>
      </c>
      <c r="F9" s="91"/>
      <c r="G9" s="91" t="s">
        <v>498</v>
      </c>
      <c r="H9" s="91" t="s">
        <v>1112</v>
      </c>
      <c r="I9" s="91" t="s">
        <v>499</v>
      </c>
      <c r="J9" s="91" t="s">
        <v>500</v>
      </c>
      <c r="K9" s="91" t="s">
        <v>501</v>
      </c>
      <c r="L9" s="91" t="s">
        <v>502</v>
      </c>
      <c r="M9" s="91" t="s">
        <v>503</v>
      </c>
      <c r="N9" s="73" t="s">
        <v>504</v>
      </c>
      <c r="O9" s="73"/>
      <c r="P9" s="73"/>
      <c r="Q9" s="73" t="s">
        <v>1568</v>
      </c>
      <c r="R9" s="73"/>
      <c r="S9" s="89" t="s">
        <v>1548</v>
      </c>
      <c r="T9" s="72" t="s">
        <v>1549</v>
      </c>
      <c r="U9" s="73"/>
      <c r="V9" s="73"/>
      <c r="W9" s="71" t="s">
        <v>1465</v>
      </c>
      <c r="X9" s="71" t="s">
        <v>1465</v>
      </c>
      <c r="Y9" s="71" t="s">
        <v>1465</v>
      </c>
      <c r="Z9" s="71" t="s">
        <v>1465</v>
      </c>
      <c r="AA9" s="71" t="s">
        <v>1465</v>
      </c>
      <c r="AB9" s="71" t="s">
        <v>1465</v>
      </c>
      <c r="AC9" s="71" t="s">
        <v>1465</v>
      </c>
      <c r="AD9" s="71"/>
      <c r="AE9" s="71" t="s">
        <v>1465</v>
      </c>
      <c r="AF9" s="71" t="s">
        <v>1465</v>
      </c>
      <c r="AG9" s="71" t="s">
        <v>1478</v>
      </c>
      <c r="AH9" s="71" t="s">
        <v>1465</v>
      </c>
      <c r="AI9" s="71" t="s">
        <v>1465</v>
      </c>
      <c r="AJ9" s="71" t="s">
        <v>1465</v>
      </c>
      <c r="AK9" s="71" t="s">
        <v>1465</v>
      </c>
      <c r="AL9" s="71" t="s">
        <v>1465</v>
      </c>
      <c r="AM9" s="71" t="s">
        <v>1479</v>
      </c>
      <c r="AN9" s="71" t="s">
        <v>1478</v>
      </c>
      <c r="AO9" s="71" t="s">
        <v>1479</v>
      </c>
      <c r="AP9" s="71" t="s">
        <v>1478</v>
      </c>
      <c r="AQ9" s="71" t="s">
        <v>1477</v>
      </c>
      <c r="AR9" s="71" t="s">
        <v>1465</v>
      </c>
      <c r="AS9" s="71" t="s">
        <v>1477</v>
      </c>
      <c r="AT9" s="71" t="s">
        <v>1465</v>
      </c>
      <c r="AU9" s="90" t="s">
        <v>1477</v>
      </c>
      <c r="AV9" s="71" t="s">
        <v>1487</v>
      </c>
      <c r="AW9" s="71" t="s">
        <v>1487</v>
      </c>
      <c r="AX9" s="43"/>
      <c r="AY9" s="125"/>
      <c r="AZ9" s="128"/>
      <c r="BA9" s="128"/>
      <c r="BB9" s="128"/>
    </row>
    <row r="10" spans="1:149" s="111" customFormat="1">
      <c r="A10" s="96"/>
      <c r="B10" s="97"/>
      <c r="C10" s="96"/>
      <c r="D10" s="98" t="s">
        <v>1492</v>
      </c>
      <c r="E10" s="98" t="s">
        <v>1493</v>
      </c>
      <c r="F10" s="98"/>
      <c r="G10" s="96" t="s">
        <v>1493</v>
      </c>
      <c r="H10" s="98" t="s">
        <v>462</v>
      </c>
      <c r="I10" s="99" t="s">
        <v>376</v>
      </c>
      <c r="J10" s="100" t="str">
        <f t="shared" ref="J10:J70" ca="1" si="0">IF(I10="","",OFFSET(Admin1_Start,MATCH(I10,Admin1,0),1))</f>
        <v>MZ11</v>
      </c>
      <c r="K10" s="99" t="s">
        <v>414</v>
      </c>
      <c r="L10" s="100" t="str">
        <f t="shared" ref="L10:L70" ca="1" si="1">IF(K10="","",INDEX(Admin2_Pcode,MATCH(K10,OFFSET(Admin2_Start,MATCH(J10,Admin1_Linked_Pcode,0),0,COUNTIF(Admin1_Linked_Pcode,J10)),0)+MATCH(J10,Admin1_Linked_Pcode,0)-1))</f>
        <v>MZ1104</v>
      </c>
      <c r="M10" s="99" t="s">
        <v>1431</v>
      </c>
      <c r="N10" s="101" t="str">
        <f t="shared" ref="N10:N70" ca="1" si="2">IF(M10="","",INDEX(Admin3_Pcode,MATCH(M10,OFFSET(Admin3_Start,MATCH(L10,Admin2_Linked_Pcode,0),0,COUNTIF(Admin2_Linked_Pcode,L10)),0)+MATCH(L10,Admin2_Linked_Pcode,0)-1))</f>
        <v>MZ110401</v>
      </c>
      <c r="O10" s="98" t="s">
        <v>1546</v>
      </c>
      <c r="P10" s="102" t="s">
        <v>1547</v>
      </c>
      <c r="Q10" s="103" t="s">
        <v>1566</v>
      </c>
      <c r="R10" s="102" t="s">
        <v>1473</v>
      </c>
      <c r="S10" s="102">
        <v>-19.233208999999999</v>
      </c>
      <c r="T10" s="102">
        <v>34.988967000000002</v>
      </c>
      <c r="U10" s="97"/>
      <c r="V10" s="98" t="s">
        <v>1483</v>
      </c>
      <c r="W10" s="104"/>
      <c r="X10" s="104"/>
      <c r="Y10" s="104"/>
      <c r="Z10" s="104"/>
      <c r="AA10" s="104"/>
      <c r="AB10" s="104"/>
      <c r="AC10" s="104">
        <v>15</v>
      </c>
      <c r="AD10" s="104"/>
      <c r="AE10" s="104">
        <v>5</v>
      </c>
      <c r="AF10" s="104">
        <v>5</v>
      </c>
      <c r="AG10" s="103" t="s">
        <v>1486</v>
      </c>
      <c r="AH10" s="104">
        <v>15</v>
      </c>
      <c r="AI10" s="104">
        <v>15</v>
      </c>
      <c r="AJ10" s="104">
        <v>0</v>
      </c>
      <c r="AK10" s="104">
        <v>0</v>
      </c>
      <c r="AL10" s="104">
        <v>5</v>
      </c>
      <c r="AM10" s="104">
        <v>1000</v>
      </c>
      <c r="AN10" s="105" t="s">
        <v>1486</v>
      </c>
      <c r="AO10" s="104"/>
      <c r="AP10" s="105" t="s">
        <v>1485</v>
      </c>
      <c r="AQ10" s="106"/>
      <c r="AR10" s="107"/>
      <c r="AS10" s="107">
        <f>Table9[[#This Row],[T_Total de famílias
Total HHs]]*5</f>
        <v>0</v>
      </c>
      <c r="AT10" s="107">
        <f>SUM(AC10:AF10)</f>
        <v>25</v>
      </c>
      <c r="AU10" s="112">
        <f>Table9[[#This Row],[P_Total de famílias
Total HHs]]*5</f>
        <v>125</v>
      </c>
      <c r="AV10" s="108">
        <v>43639</v>
      </c>
      <c r="AW10" s="108">
        <v>43639</v>
      </c>
      <c r="AX10" s="109" t="s">
        <v>1553</v>
      </c>
      <c r="AY10" s="126"/>
      <c r="AZ10" s="110"/>
      <c r="BA10" s="110" t="str">
        <f ca="1">CONCATENATE(E10,F10,G10,H10,I10,J10,K10,L10,M10,N10,O10,P10,Q10,R10,S10,T10,V10,W10,X10,Y10,Z10,AA10,AB10,AC10,AD10,AE10,AF10,AG10,AH10,AI10,AJ10,AK10,AL10,AM10,AN10,AO10,AP10,AQ10,AR10,AS10,AT10,AU10,AV10,AW10,AX10)</f>
        <v>WVIWVIONGs internacionaisZambeziaMZ11DerreMZ1104Derre SedeMZ110401AimutinComoroResettlement sitePeriurban-19.23320934.988967Permanent Shelter1555No15150051000NoYes0251254363943639Concluido/Completed</v>
      </c>
      <c r="BB10" s="110">
        <f ca="1">COUNTIF(BA$10:BA$99,Table9[[#This Row],[All data]])</f>
        <v>1</v>
      </c>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c r="CL10" s="136"/>
      <c r="CM10" s="136"/>
      <c r="CN10" s="136"/>
      <c r="CO10" s="136"/>
      <c r="CP10" s="136"/>
      <c r="CQ10" s="136"/>
      <c r="CR10" s="136"/>
      <c r="CS10" s="136"/>
      <c r="CT10" s="136"/>
      <c r="CU10" s="136"/>
      <c r="CV10" s="136"/>
      <c r="CW10" s="136"/>
      <c r="CX10" s="136"/>
      <c r="CY10" s="136"/>
      <c r="CZ10" s="136"/>
      <c r="DA10" s="136"/>
      <c r="DB10" s="136"/>
      <c r="DC10" s="136"/>
      <c r="DD10" s="136"/>
      <c r="DE10" s="136"/>
      <c r="DF10" s="136"/>
      <c r="DG10" s="136"/>
      <c r="DH10" s="136"/>
      <c r="DI10" s="136"/>
      <c r="DJ10" s="136"/>
      <c r="DK10" s="136"/>
      <c r="DL10" s="136"/>
      <c r="DM10" s="136"/>
      <c r="DN10" s="136"/>
      <c r="DO10" s="136"/>
      <c r="DP10" s="136"/>
      <c r="DQ10" s="136"/>
      <c r="DR10" s="136"/>
      <c r="DS10" s="136"/>
      <c r="DT10" s="136"/>
      <c r="DU10" s="136"/>
      <c r="DV10" s="136"/>
      <c r="DW10" s="136"/>
      <c r="DX10" s="136"/>
      <c r="DY10" s="136"/>
      <c r="DZ10" s="136"/>
      <c r="EA10" s="136"/>
      <c r="EB10" s="136"/>
      <c r="EC10" s="136"/>
      <c r="ED10" s="136"/>
      <c r="EE10" s="136"/>
      <c r="EF10" s="136"/>
      <c r="EG10" s="136"/>
      <c r="EH10" s="136"/>
      <c r="EI10" s="136"/>
      <c r="EJ10" s="136"/>
      <c r="EK10" s="136"/>
      <c r="EL10" s="136"/>
      <c r="EM10" s="136"/>
      <c r="EN10" s="136"/>
      <c r="EO10" s="136"/>
      <c r="EP10" s="136"/>
      <c r="EQ10" s="136"/>
      <c r="ER10" s="136"/>
      <c r="ES10" s="136"/>
    </row>
    <row r="11" spans="1:149">
      <c r="A11" s="50"/>
      <c r="B11" s="45"/>
      <c r="C11" s="30"/>
      <c r="D11" s="82"/>
      <c r="E11" s="82"/>
      <c r="F11" s="51"/>
      <c r="G11" s="82"/>
      <c r="H11" s="51"/>
      <c r="I11" s="23"/>
      <c r="J11" s="130" t="str">
        <f t="shared" ca="1" si="0"/>
        <v/>
      </c>
      <c r="K11" s="47"/>
      <c r="L11" s="38" t="str">
        <f t="shared" ca="1" si="1"/>
        <v/>
      </c>
      <c r="M11" s="47"/>
      <c r="N11" s="39" t="str">
        <f t="shared" ca="1" si="2"/>
        <v/>
      </c>
      <c r="O11" s="50"/>
      <c r="P11" s="50"/>
      <c r="Q11" s="50"/>
      <c r="R11" s="48"/>
      <c r="S11" s="113"/>
      <c r="T11" s="113"/>
      <c r="U11" s="46"/>
      <c r="V11" s="53"/>
      <c r="W11" s="62"/>
      <c r="X11" s="62"/>
      <c r="Y11" s="62"/>
      <c r="Z11" s="62"/>
      <c r="AA11" s="62"/>
      <c r="AB11" s="62"/>
      <c r="AC11" s="62"/>
      <c r="AD11" s="62"/>
      <c r="AE11" s="62"/>
      <c r="AF11" s="62"/>
      <c r="AG11" s="63"/>
      <c r="AH11" s="62"/>
      <c r="AI11" s="62"/>
      <c r="AJ11" s="62"/>
      <c r="AK11" s="62"/>
      <c r="AL11" s="62"/>
      <c r="AM11" s="62"/>
      <c r="AN11" s="63"/>
      <c r="AO11" s="62"/>
      <c r="AP11" s="63"/>
      <c r="AQ11" s="64"/>
      <c r="AR11" s="59"/>
      <c r="AS11" s="114">
        <f>Table9[[#This Row],[T_Total de famílias
Total HHs]]*5</f>
        <v>0</v>
      </c>
      <c r="AT11" s="59"/>
      <c r="AU11" s="132">
        <f>Table9[[#This Row],[P_Total de famílias
Total HHs]]*5</f>
        <v>0</v>
      </c>
      <c r="AV11" s="40"/>
      <c r="AW11" s="40"/>
      <c r="AX11" s="41"/>
      <c r="AY11" s="84"/>
      <c r="AZ11" s="21"/>
      <c r="BA11" s="110" t="str">
        <f t="shared" ref="BA11:BA74" ca="1" si="3">CONCATENATE(E11,F11,G11,H11,I11,J11,K11,L11,M11,N11,O11,P11,Q11,R11,S11,T11,V11,W11,X11,Y11,Z11,AA11,AB11,AC11,AD11,AE11,AF11,AG11,AH11,AI11,AJ11,AK11,AL11,AM11,AN11,AO11,AP11,AQ11,AR11,AS11,AT11,AU11,AV11,AW11,AX11)</f>
        <v>00</v>
      </c>
      <c r="BB11" s="110">
        <f ca="1">COUNTIF(BA$10:BA$99,Table9[[#This Row],[All data]])</f>
        <v>89</v>
      </c>
    </row>
    <row r="12" spans="1:149">
      <c r="A12" s="50"/>
      <c r="B12" s="45"/>
      <c r="C12" s="30"/>
      <c r="D12" s="21"/>
      <c r="E12" s="82"/>
      <c r="F12" s="51"/>
      <c r="G12" s="82"/>
      <c r="H12" s="51"/>
      <c r="I12" s="23"/>
      <c r="J12" s="130" t="str">
        <f t="shared" ca="1" si="0"/>
        <v/>
      </c>
      <c r="K12" s="47"/>
      <c r="L12" s="38" t="str">
        <f t="shared" ca="1" si="1"/>
        <v/>
      </c>
      <c r="M12" s="47"/>
      <c r="N12" s="39" t="str">
        <f t="shared" ca="1" si="2"/>
        <v/>
      </c>
      <c r="O12" s="30"/>
      <c r="P12" s="30"/>
      <c r="Q12" s="50"/>
      <c r="R12" s="48"/>
      <c r="S12" s="113"/>
      <c r="T12" s="113"/>
      <c r="U12" s="46"/>
      <c r="V12" s="53"/>
      <c r="W12" s="62"/>
      <c r="X12" s="62"/>
      <c r="Y12" s="62"/>
      <c r="Z12" s="62"/>
      <c r="AA12" s="62"/>
      <c r="AB12" s="62"/>
      <c r="AC12" s="62"/>
      <c r="AD12" s="62"/>
      <c r="AE12" s="62"/>
      <c r="AF12" s="62"/>
      <c r="AG12" s="63"/>
      <c r="AH12" s="55"/>
      <c r="AI12" s="55"/>
      <c r="AJ12" s="55"/>
      <c r="AK12" s="55"/>
      <c r="AL12" s="55"/>
      <c r="AM12" s="55"/>
      <c r="AN12" s="49"/>
      <c r="AO12" s="55"/>
      <c r="AP12" s="49"/>
      <c r="AQ12" s="57"/>
      <c r="AR12" s="56"/>
      <c r="AS12" s="114">
        <f>Table9[[#This Row],[T_Total de famílias
Total HHs]]*5</f>
        <v>0</v>
      </c>
      <c r="AT12" s="56"/>
      <c r="AU12" s="132"/>
      <c r="AV12" s="40"/>
      <c r="AW12" s="40"/>
      <c r="AX12" s="41"/>
      <c r="AY12" s="84"/>
      <c r="AZ12" s="21"/>
      <c r="BA12" s="110" t="str">
        <f t="shared" ca="1" si="3"/>
        <v>0</v>
      </c>
      <c r="BB12" s="110">
        <f ca="1">COUNTIF(BA$10:BA$99,Table9[[#This Row],[All data]])</f>
        <v>89</v>
      </c>
    </row>
    <row r="13" spans="1:149" ht="14.5" customHeight="1">
      <c r="A13" s="50"/>
      <c r="B13" s="45"/>
      <c r="C13" s="30"/>
      <c r="D13" s="21"/>
      <c r="E13" s="82"/>
      <c r="F13" s="51"/>
      <c r="G13" s="82"/>
      <c r="H13" s="51"/>
      <c r="I13" s="23"/>
      <c r="J13" s="130" t="str">
        <f t="shared" ca="1" si="0"/>
        <v/>
      </c>
      <c r="K13" s="47"/>
      <c r="L13" s="38" t="str">
        <f t="shared" ca="1" si="1"/>
        <v/>
      </c>
      <c r="M13" s="47"/>
      <c r="N13" s="39" t="str">
        <f t="shared" ca="1" si="2"/>
        <v/>
      </c>
      <c r="O13" s="30"/>
      <c r="P13" s="30"/>
      <c r="Q13" s="50"/>
      <c r="R13" s="48"/>
      <c r="S13" s="113"/>
      <c r="T13" s="113"/>
      <c r="U13" s="46"/>
      <c r="V13" s="53"/>
      <c r="W13" s="62"/>
      <c r="X13" s="62"/>
      <c r="Y13" s="62"/>
      <c r="Z13" s="62"/>
      <c r="AA13" s="62"/>
      <c r="AB13" s="62"/>
      <c r="AC13" s="62"/>
      <c r="AD13" s="62"/>
      <c r="AE13" s="62"/>
      <c r="AF13" s="62"/>
      <c r="AG13" s="63"/>
      <c r="AH13" s="62"/>
      <c r="AI13" s="62"/>
      <c r="AJ13" s="62"/>
      <c r="AK13" s="62"/>
      <c r="AL13" s="62"/>
      <c r="AM13" s="62"/>
      <c r="AN13" s="63"/>
      <c r="AO13" s="62"/>
      <c r="AP13" s="63"/>
      <c r="AQ13" s="64"/>
      <c r="AR13" s="59"/>
      <c r="AS13" s="114">
        <f>Table9[[#This Row],[T_Total de famílias
Total HHs]]*5</f>
        <v>0</v>
      </c>
      <c r="AT13" s="59"/>
      <c r="AU13" s="132">
        <f>Table9[[#This Row],[P_Total de famílias
Total HHs]]*5</f>
        <v>0</v>
      </c>
      <c r="AV13" s="40"/>
      <c r="AW13" s="40"/>
      <c r="AX13" s="41"/>
      <c r="AY13" s="84"/>
      <c r="AZ13" s="21"/>
      <c r="BA13" s="110" t="str">
        <f t="shared" ca="1" si="3"/>
        <v>00</v>
      </c>
      <c r="BB13" s="110">
        <f ca="1">COUNTIF(BA$10:BA$99,Table9[[#This Row],[All data]])</f>
        <v>89</v>
      </c>
    </row>
    <row r="14" spans="1:149">
      <c r="A14" s="50"/>
      <c r="B14" s="45"/>
      <c r="C14" s="30"/>
      <c r="D14" s="21"/>
      <c r="E14" s="82"/>
      <c r="F14" s="51"/>
      <c r="G14" s="82"/>
      <c r="H14" s="51"/>
      <c r="I14" s="23"/>
      <c r="J14" s="130" t="str">
        <f t="shared" ca="1" si="0"/>
        <v/>
      </c>
      <c r="K14" s="47"/>
      <c r="L14" s="38" t="str">
        <f t="shared" ca="1" si="1"/>
        <v/>
      </c>
      <c r="M14" s="47"/>
      <c r="N14" s="39" t="str">
        <f t="shared" ca="1" si="2"/>
        <v/>
      </c>
      <c r="O14" s="30"/>
      <c r="P14" s="30"/>
      <c r="Q14" s="50"/>
      <c r="R14" s="48"/>
      <c r="S14" s="113"/>
      <c r="T14" s="113"/>
      <c r="U14" s="46"/>
      <c r="V14" s="53"/>
      <c r="W14" s="62"/>
      <c r="X14" s="62"/>
      <c r="Y14" s="62"/>
      <c r="Z14" s="62"/>
      <c r="AA14" s="62"/>
      <c r="AB14" s="62"/>
      <c r="AC14" s="62"/>
      <c r="AD14" s="62"/>
      <c r="AE14" s="62"/>
      <c r="AF14" s="62"/>
      <c r="AG14" s="63"/>
      <c r="AH14" s="55"/>
      <c r="AI14" s="55"/>
      <c r="AJ14" s="55"/>
      <c r="AK14" s="55"/>
      <c r="AL14" s="55"/>
      <c r="AM14" s="55"/>
      <c r="AN14" s="49"/>
      <c r="AO14" s="55"/>
      <c r="AP14" s="49"/>
      <c r="AQ14" s="57"/>
      <c r="AR14" s="56"/>
      <c r="AS14" s="114">
        <f>Table9[[#This Row],[T_Total de famílias
Total HHs]]*5</f>
        <v>0</v>
      </c>
      <c r="AT14" s="56"/>
      <c r="AU14" s="132">
        <f>Table9[[#This Row],[P_Total de famílias
Total HHs]]*5</f>
        <v>0</v>
      </c>
      <c r="AV14" s="40"/>
      <c r="AW14" s="40"/>
      <c r="AX14" s="41"/>
      <c r="AY14" s="84"/>
      <c r="AZ14" s="21"/>
      <c r="BA14" s="110" t="str">
        <f t="shared" ca="1" si="3"/>
        <v>00</v>
      </c>
      <c r="BB14" s="110">
        <f ca="1">COUNTIF(BA$10:BA$99,Table9[[#This Row],[All data]])</f>
        <v>89</v>
      </c>
    </row>
    <row r="15" spans="1:149">
      <c r="A15" s="50"/>
      <c r="B15" s="45"/>
      <c r="C15" s="30"/>
      <c r="D15" s="21"/>
      <c r="E15" s="82"/>
      <c r="F15" s="51"/>
      <c r="G15" s="82"/>
      <c r="H15" s="51"/>
      <c r="I15" s="23"/>
      <c r="J15" s="130" t="str">
        <f t="shared" ca="1" si="0"/>
        <v/>
      </c>
      <c r="K15" s="47"/>
      <c r="L15" s="38" t="str">
        <f t="shared" ca="1" si="1"/>
        <v/>
      </c>
      <c r="M15" s="47"/>
      <c r="N15" s="39" t="str">
        <f t="shared" ca="1" si="2"/>
        <v/>
      </c>
      <c r="O15" s="30"/>
      <c r="P15" s="30"/>
      <c r="Q15" s="50"/>
      <c r="R15" s="48"/>
      <c r="S15" s="113"/>
      <c r="T15" s="113"/>
      <c r="U15" s="46"/>
      <c r="V15" s="53"/>
      <c r="W15" s="62"/>
      <c r="X15" s="62"/>
      <c r="Y15" s="62"/>
      <c r="Z15" s="62"/>
      <c r="AA15" s="62"/>
      <c r="AB15" s="62"/>
      <c r="AC15" s="62"/>
      <c r="AD15" s="62"/>
      <c r="AE15" s="62"/>
      <c r="AF15" s="62"/>
      <c r="AG15" s="63"/>
      <c r="AH15" s="62"/>
      <c r="AI15" s="62"/>
      <c r="AJ15" s="62"/>
      <c r="AK15" s="62"/>
      <c r="AL15" s="62"/>
      <c r="AM15" s="62"/>
      <c r="AN15" s="63"/>
      <c r="AO15" s="62"/>
      <c r="AP15" s="63"/>
      <c r="AQ15" s="64"/>
      <c r="AR15" s="59"/>
      <c r="AS15" s="114">
        <f>Table9[[#This Row],[T_Total de famílias
Total HHs]]*5</f>
        <v>0</v>
      </c>
      <c r="AT15" s="59"/>
      <c r="AU15" s="132">
        <f>Table9[[#This Row],[P_Total de famílias
Total HHs]]*5</f>
        <v>0</v>
      </c>
      <c r="AV15" s="40"/>
      <c r="AW15" s="40"/>
      <c r="AX15" s="41"/>
      <c r="AY15" s="84"/>
      <c r="AZ15" s="21"/>
      <c r="BA15" s="110" t="str">
        <f t="shared" ca="1" si="3"/>
        <v>00</v>
      </c>
      <c r="BB15" s="110">
        <f ca="1">COUNTIF(BA$10:BA$99,Table9[[#This Row],[All data]])</f>
        <v>89</v>
      </c>
    </row>
    <row r="16" spans="1:149">
      <c r="A16" s="50"/>
      <c r="B16" s="45"/>
      <c r="C16" s="30"/>
      <c r="D16" s="21"/>
      <c r="E16" s="82"/>
      <c r="F16" s="51"/>
      <c r="G16" s="82"/>
      <c r="H16" s="51"/>
      <c r="I16" s="23"/>
      <c r="J16" s="130" t="str">
        <f t="shared" ca="1" si="0"/>
        <v/>
      </c>
      <c r="K16" s="47"/>
      <c r="L16" s="38" t="str">
        <f t="shared" ca="1" si="1"/>
        <v/>
      </c>
      <c r="M16" s="47"/>
      <c r="N16" s="39" t="str">
        <f t="shared" ca="1" si="2"/>
        <v/>
      </c>
      <c r="O16" s="30"/>
      <c r="P16" s="30"/>
      <c r="Q16" s="50"/>
      <c r="R16" s="48"/>
      <c r="S16" s="113"/>
      <c r="T16" s="113"/>
      <c r="U16" s="46"/>
      <c r="V16" s="53"/>
      <c r="W16" s="62"/>
      <c r="X16" s="62"/>
      <c r="Y16" s="62"/>
      <c r="Z16" s="62"/>
      <c r="AA16" s="62"/>
      <c r="AB16" s="62"/>
      <c r="AC16" s="62"/>
      <c r="AD16" s="62"/>
      <c r="AE16" s="62"/>
      <c r="AF16" s="62"/>
      <c r="AG16" s="63"/>
      <c r="AH16" s="55"/>
      <c r="AI16" s="55"/>
      <c r="AJ16" s="55"/>
      <c r="AK16" s="55"/>
      <c r="AL16" s="55"/>
      <c r="AM16" s="55"/>
      <c r="AN16" s="49"/>
      <c r="AO16" s="55"/>
      <c r="AP16" s="49"/>
      <c r="AQ16" s="57"/>
      <c r="AR16" s="56"/>
      <c r="AS16" s="114">
        <f>Table9[[#This Row],[T_Total de famílias
Total HHs]]*5</f>
        <v>0</v>
      </c>
      <c r="AT16" s="56"/>
      <c r="AU16" s="132">
        <f>Table9[[#This Row],[P_Total de famílias
Total HHs]]*5</f>
        <v>0</v>
      </c>
      <c r="AV16" s="40"/>
      <c r="AW16" s="40"/>
      <c r="AX16" s="41"/>
      <c r="AY16" s="84"/>
      <c r="AZ16" s="21"/>
      <c r="BA16" s="110" t="str">
        <f t="shared" ca="1" si="3"/>
        <v>00</v>
      </c>
      <c r="BB16" s="110">
        <f ca="1">COUNTIF(BA$10:BA$99,Table9[[#This Row],[All data]])</f>
        <v>89</v>
      </c>
    </row>
    <row r="17" spans="1:54">
      <c r="A17" s="50"/>
      <c r="B17" s="45"/>
      <c r="C17" s="30"/>
      <c r="D17" s="21"/>
      <c r="E17" s="82"/>
      <c r="F17" s="51"/>
      <c r="G17" s="82"/>
      <c r="H17" s="51"/>
      <c r="I17" s="23"/>
      <c r="J17" s="130" t="str">
        <f t="shared" ca="1" si="0"/>
        <v/>
      </c>
      <c r="K17" s="47"/>
      <c r="L17" s="38" t="str">
        <f t="shared" ca="1" si="1"/>
        <v/>
      </c>
      <c r="M17" s="47"/>
      <c r="N17" s="39" t="str">
        <f t="shared" ca="1" si="2"/>
        <v/>
      </c>
      <c r="O17" s="30"/>
      <c r="P17" s="30"/>
      <c r="Q17" s="50"/>
      <c r="R17" s="48"/>
      <c r="S17" s="113"/>
      <c r="T17" s="113"/>
      <c r="U17" s="46"/>
      <c r="V17" s="53"/>
      <c r="W17" s="62"/>
      <c r="X17" s="62"/>
      <c r="Y17" s="62"/>
      <c r="Z17" s="62"/>
      <c r="AA17" s="62"/>
      <c r="AB17" s="62"/>
      <c r="AC17" s="62"/>
      <c r="AD17" s="62"/>
      <c r="AE17" s="62"/>
      <c r="AF17" s="62"/>
      <c r="AG17" s="63"/>
      <c r="AH17" s="62"/>
      <c r="AI17" s="62"/>
      <c r="AJ17" s="62"/>
      <c r="AK17" s="62"/>
      <c r="AL17" s="62"/>
      <c r="AM17" s="62"/>
      <c r="AN17" s="63"/>
      <c r="AO17" s="62"/>
      <c r="AP17" s="63"/>
      <c r="AQ17" s="64"/>
      <c r="AR17" s="59"/>
      <c r="AS17" s="114">
        <f>Table9[[#This Row],[T_Total de famílias
Total HHs]]*5</f>
        <v>0</v>
      </c>
      <c r="AT17" s="59"/>
      <c r="AU17" s="132">
        <f>Table9[[#This Row],[P_Total de famílias
Total HHs]]*5</f>
        <v>0</v>
      </c>
      <c r="AV17" s="40"/>
      <c r="AW17" s="40"/>
      <c r="AX17" s="41"/>
      <c r="AY17" s="84"/>
      <c r="AZ17" s="21"/>
      <c r="BA17" s="110" t="str">
        <f t="shared" ca="1" si="3"/>
        <v>00</v>
      </c>
      <c r="BB17" s="110">
        <f ca="1">COUNTIF(BA$10:BA$99,Table9[[#This Row],[All data]])</f>
        <v>89</v>
      </c>
    </row>
    <row r="18" spans="1:54">
      <c r="A18" s="50"/>
      <c r="B18" s="45"/>
      <c r="C18" s="30"/>
      <c r="D18" s="21"/>
      <c r="E18" s="82"/>
      <c r="F18" s="51"/>
      <c r="G18" s="82"/>
      <c r="H18" s="51"/>
      <c r="I18" s="23"/>
      <c r="J18" s="130" t="str">
        <f t="shared" ca="1" si="0"/>
        <v/>
      </c>
      <c r="K18" s="47"/>
      <c r="L18" s="38" t="str">
        <f t="shared" ca="1" si="1"/>
        <v/>
      </c>
      <c r="M18" s="47"/>
      <c r="N18" s="39" t="str">
        <f t="shared" ca="1" si="2"/>
        <v/>
      </c>
      <c r="O18" s="30"/>
      <c r="P18" s="30"/>
      <c r="Q18" s="50"/>
      <c r="R18" s="48"/>
      <c r="S18" s="113"/>
      <c r="T18" s="113"/>
      <c r="U18" s="46"/>
      <c r="V18" s="53"/>
      <c r="W18" s="62"/>
      <c r="X18" s="62"/>
      <c r="Y18" s="62"/>
      <c r="Z18" s="62"/>
      <c r="AA18" s="62"/>
      <c r="AB18" s="62"/>
      <c r="AC18" s="62"/>
      <c r="AD18" s="62"/>
      <c r="AE18" s="62"/>
      <c r="AF18" s="62"/>
      <c r="AG18" s="63"/>
      <c r="AH18" s="55"/>
      <c r="AI18" s="55"/>
      <c r="AJ18" s="55"/>
      <c r="AK18" s="55"/>
      <c r="AL18" s="55"/>
      <c r="AM18" s="55"/>
      <c r="AN18" s="49"/>
      <c r="AO18" s="55"/>
      <c r="AP18" s="49"/>
      <c r="AQ18" s="57"/>
      <c r="AR18" s="56"/>
      <c r="AS18" s="114">
        <f>Table9[[#This Row],[T_Total de famílias
Total HHs]]*5</f>
        <v>0</v>
      </c>
      <c r="AT18" s="56"/>
      <c r="AU18" s="132">
        <f>Table9[[#This Row],[P_Total de famílias
Total HHs]]*5</f>
        <v>0</v>
      </c>
      <c r="AV18" s="40"/>
      <c r="AW18" s="40"/>
      <c r="AX18" s="41"/>
      <c r="AY18" s="84"/>
      <c r="AZ18" s="21"/>
      <c r="BA18" s="110" t="str">
        <f t="shared" ca="1" si="3"/>
        <v>00</v>
      </c>
      <c r="BB18" s="110">
        <f ca="1">COUNTIF(BA$10:BA$99,Table9[[#This Row],[All data]])</f>
        <v>89</v>
      </c>
    </row>
    <row r="19" spans="1:54">
      <c r="A19" s="50"/>
      <c r="B19" s="45"/>
      <c r="C19" s="30"/>
      <c r="D19" s="82"/>
      <c r="E19" s="82"/>
      <c r="F19" s="51"/>
      <c r="G19" s="82"/>
      <c r="H19" s="51"/>
      <c r="I19" s="23"/>
      <c r="J19" s="130" t="str">
        <f t="shared" ca="1" si="0"/>
        <v/>
      </c>
      <c r="K19" s="47"/>
      <c r="L19" s="38" t="str">
        <f t="shared" ca="1" si="1"/>
        <v/>
      </c>
      <c r="M19" s="47"/>
      <c r="N19" s="39" t="str">
        <f t="shared" ca="1" si="2"/>
        <v/>
      </c>
      <c r="O19" s="50"/>
      <c r="P19" s="50"/>
      <c r="Q19" s="50"/>
      <c r="R19" s="48"/>
      <c r="S19" s="113"/>
      <c r="T19" s="113"/>
      <c r="U19" s="46"/>
      <c r="V19" s="53"/>
      <c r="W19" s="62"/>
      <c r="X19" s="62"/>
      <c r="Y19" s="62"/>
      <c r="Z19" s="62"/>
      <c r="AA19" s="62"/>
      <c r="AB19" s="62"/>
      <c r="AC19" s="62"/>
      <c r="AD19" s="62"/>
      <c r="AE19" s="62"/>
      <c r="AF19" s="62"/>
      <c r="AG19" s="63"/>
      <c r="AH19" s="62"/>
      <c r="AI19" s="62"/>
      <c r="AJ19" s="62"/>
      <c r="AK19" s="62"/>
      <c r="AL19" s="62"/>
      <c r="AM19" s="62"/>
      <c r="AN19" s="63"/>
      <c r="AO19" s="62"/>
      <c r="AP19" s="63"/>
      <c r="AQ19" s="64"/>
      <c r="AR19" s="59"/>
      <c r="AS19" s="114">
        <f>Table9[[#This Row],[T_Total de famílias
Total HHs]]*5</f>
        <v>0</v>
      </c>
      <c r="AT19" s="59"/>
      <c r="AU19" s="132">
        <f>Table9[[#This Row],[P_Total de famílias
Total HHs]]*5</f>
        <v>0</v>
      </c>
      <c r="AV19" s="40"/>
      <c r="AW19" s="40"/>
      <c r="AX19" s="41"/>
      <c r="AY19" s="84"/>
      <c r="AZ19" s="21"/>
      <c r="BA19" s="110" t="str">
        <f t="shared" ca="1" si="3"/>
        <v>00</v>
      </c>
      <c r="BB19" s="110">
        <f ca="1">COUNTIF(BA$10:BA$99,Table9[[#This Row],[All data]])</f>
        <v>89</v>
      </c>
    </row>
    <row r="20" spans="1:54">
      <c r="A20" s="50"/>
      <c r="B20" s="45"/>
      <c r="C20" s="30"/>
      <c r="D20" s="82"/>
      <c r="E20" s="82"/>
      <c r="F20" s="51"/>
      <c r="G20" s="82"/>
      <c r="H20" s="51"/>
      <c r="I20" s="23"/>
      <c r="J20" s="130" t="str">
        <f t="shared" ca="1" si="0"/>
        <v/>
      </c>
      <c r="K20" s="47"/>
      <c r="L20" s="38" t="str">
        <f t="shared" ca="1" si="1"/>
        <v/>
      </c>
      <c r="M20" s="47"/>
      <c r="N20" s="39" t="str">
        <f t="shared" ca="1" si="2"/>
        <v/>
      </c>
      <c r="O20" s="50"/>
      <c r="P20" s="50"/>
      <c r="Q20" s="50"/>
      <c r="R20" s="48"/>
      <c r="S20" s="113"/>
      <c r="T20" s="113"/>
      <c r="U20" s="46"/>
      <c r="V20" s="53"/>
      <c r="W20" s="62"/>
      <c r="X20" s="62"/>
      <c r="Y20" s="62"/>
      <c r="Z20" s="62"/>
      <c r="AA20" s="62"/>
      <c r="AB20" s="62"/>
      <c r="AC20" s="62"/>
      <c r="AD20" s="62"/>
      <c r="AE20" s="62"/>
      <c r="AF20" s="62"/>
      <c r="AG20" s="63"/>
      <c r="AH20" s="55"/>
      <c r="AI20" s="55"/>
      <c r="AJ20" s="55"/>
      <c r="AK20" s="55"/>
      <c r="AL20" s="55"/>
      <c r="AM20" s="55"/>
      <c r="AN20" s="49"/>
      <c r="AO20" s="55"/>
      <c r="AP20" s="49"/>
      <c r="AQ20" s="57"/>
      <c r="AR20" s="56"/>
      <c r="AS20" s="114">
        <f>Table9[[#This Row],[T_Total de famílias
Total HHs]]*5</f>
        <v>0</v>
      </c>
      <c r="AT20" s="56"/>
      <c r="AU20" s="132">
        <f>Table9[[#This Row],[P_Total de famílias
Total HHs]]*5</f>
        <v>0</v>
      </c>
      <c r="AV20" s="40"/>
      <c r="AW20" s="40"/>
      <c r="AX20" s="41"/>
      <c r="AY20" s="84"/>
      <c r="AZ20" s="21"/>
      <c r="BA20" s="110" t="str">
        <f t="shared" ca="1" si="3"/>
        <v>00</v>
      </c>
      <c r="BB20" s="110">
        <f ca="1">COUNTIF(BA$10:BA$99,Table9[[#This Row],[All data]])</f>
        <v>89</v>
      </c>
    </row>
    <row r="21" spans="1:54">
      <c r="A21" s="50"/>
      <c r="B21" s="45"/>
      <c r="C21" s="30"/>
      <c r="D21" s="21"/>
      <c r="E21" s="82"/>
      <c r="F21" s="51"/>
      <c r="G21" s="82"/>
      <c r="H21" s="51"/>
      <c r="I21" s="23"/>
      <c r="J21" s="130" t="str">
        <f t="shared" ca="1" si="0"/>
        <v/>
      </c>
      <c r="K21" s="47"/>
      <c r="L21" s="38" t="str">
        <f t="shared" ca="1" si="1"/>
        <v/>
      </c>
      <c r="M21" s="47"/>
      <c r="N21" s="39" t="str">
        <f t="shared" ca="1" si="2"/>
        <v/>
      </c>
      <c r="O21" s="30"/>
      <c r="P21" s="30"/>
      <c r="Q21" s="50"/>
      <c r="R21" s="48"/>
      <c r="S21" s="113"/>
      <c r="T21" s="113"/>
      <c r="U21" s="46"/>
      <c r="V21" s="53"/>
      <c r="W21" s="62"/>
      <c r="X21" s="62"/>
      <c r="Y21" s="62"/>
      <c r="Z21" s="62"/>
      <c r="AA21" s="62"/>
      <c r="AB21" s="62"/>
      <c r="AC21" s="62"/>
      <c r="AD21" s="62"/>
      <c r="AE21" s="62"/>
      <c r="AF21" s="62"/>
      <c r="AG21" s="63"/>
      <c r="AH21" s="62"/>
      <c r="AI21" s="62"/>
      <c r="AJ21" s="62"/>
      <c r="AK21" s="62"/>
      <c r="AL21" s="62"/>
      <c r="AM21" s="62"/>
      <c r="AN21" s="63"/>
      <c r="AO21" s="62"/>
      <c r="AP21" s="63"/>
      <c r="AQ21" s="64"/>
      <c r="AR21" s="59"/>
      <c r="AS21" s="114">
        <f>Table9[[#This Row],[T_Total de famílias
Total HHs]]*5</f>
        <v>0</v>
      </c>
      <c r="AT21" s="59"/>
      <c r="AU21" s="132">
        <f>Table9[[#This Row],[P_Total de famílias
Total HHs]]*5</f>
        <v>0</v>
      </c>
      <c r="AV21" s="40"/>
      <c r="AW21" s="40"/>
      <c r="AX21" s="41"/>
      <c r="AY21" s="84"/>
      <c r="AZ21" s="21"/>
      <c r="BA21" s="110" t="str">
        <f t="shared" ca="1" si="3"/>
        <v>00</v>
      </c>
      <c r="BB21" s="110">
        <f ca="1">COUNTIF(BA$10:BA$99,Table9[[#This Row],[All data]])</f>
        <v>89</v>
      </c>
    </row>
    <row r="22" spans="1:54">
      <c r="A22" s="50"/>
      <c r="B22" s="45"/>
      <c r="C22" s="30"/>
      <c r="D22" s="21"/>
      <c r="E22" s="82"/>
      <c r="F22" s="51"/>
      <c r="G22" s="82"/>
      <c r="H22" s="51"/>
      <c r="I22" s="23"/>
      <c r="J22" s="130" t="str">
        <f t="shared" ca="1" si="0"/>
        <v/>
      </c>
      <c r="K22" s="47"/>
      <c r="L22" s="38" t="str">
        <f t="shared" ca="1" si="1"/>
        <v/>
      </c>
      <c r="M22" s="47"/>
      <c r="N22" s="39" t="str">
        <f t="shared" ca="1" si="2"/>
        <v/>
      </c>
      <c r="O22" s="30"/>
      <c r="P22" s="30"/>
      <c r="Q22" s="50"/>
      <c r="R22" s="48"/>
      <c r="S22" s="113"/>
      <c r="T22" s="113"/>
      <c r="U22" s="46"/>
      <c r="V22" s="53"/>
      <c r="W22" s="62"/>
      <c r="X22" s="62"/>
      <c r="Y22" s="62"/>
      <c r="Z22" s="62"/>
      <c r="AA22" s="62"/>
      <c r="AB22" s="62"/>
      <c r="AC22" s="62"/>
      <c r="AD22" s="62"/>
      <c r="AE22" s="62"/>
      <c r="AF22" s="62"/>
      <c r="AG22" s="63"/>
      <c r="AH22" s="55"/>
      <c r="AI22" s="55"/>
      <c r="AJ22" s="55"/>
      <c r="AK22" s="55"/>
      <c r="AL22" s="55"/>
      <c r="AM22" s="55"/>
      <c r="AN22" s="49"/>
      <c r="AO22" s="55"/>
      <c r="AP22" s="49"/>
      <c r="AQ22" s="57"/>
      <c r="AR22" s="56"/>
      <c r="AS22" s="114">
        <f>Table9[[#This Row],[T_Total de famílias
Total HHs]]*5</f>
        <v>0</v>
      </c>
      <c r="AT22" s="56"/>
      <c r="AU22" s="132">
        <f>Table9[[#This Row],[P_Total de famílias
Total HHs]]*5</f>
        <v>0</v>
      </c>
      <c r="AV22" s="40"/>
      <c r="AW22" s="40"/>
      <c r="AX22" s="41"/>
      <c r="AY22" s="84"/>
      <c r="AZ22" s="21"/>
      <c r="BA22" s="110" t="str">
        <f t="shared" ca="1" si="3"/>
        <v>00</v>
      </c>
      <c r="BB22" s="110">
        <f ca="1">COUNTIF(BA$10:BA$99,Table9[[#This Row],[All data]])</f>
        <v>89</v>
      </c>
    </row>
    <row r="23" spans="1:54">
      <c r="A23" s="50"/>
      <c r="B23" s="45"/>
      <c r="C23" s="30"/>
      <c r="D23" s="21"/>
      <c r="E23" s="82"/>
      <c r="F23" s="51"/>
      <c r="G23" s="82"/>
      <c r="H23" s="51"/>
      <c r="I23" s="23"/>
      <c r="J23" s="130" t="str">
        <f t="shared" ca="1" si="0"/>
        <v/>
      </c>
      <c r="K23" s="47"/>
      <c r="L23" s="38" t="str">
        <f t="shared" ca="1" si="1"/>
        <v/>
      </c>
      <c r="M23" s="47"/>
      <c r="N23" s="39" t="str">
        <f t="shared" ca="1" si="2"/>
        <v/>
      </c>
      <c r="O23" s="30"/>
      <c r="P23" s="30"/>
      <c r="Q23" s="50"/>
      <c r="R23" s="48"/>
      <c r="S23" s="113"/>
      <c r="T23" s="113"/>
      <c r="U23" s="46"/>
      <c r="V23" s="53"/>
      <c r="W23" s="62"/>
      <c r="X23" s="62"/>
      <c r="Y23" s="62"/>
      <c r="Z23" s="62"/>
      <c r="AA23" s="62"/>
      <c r="AB23" s="62"/>
      <c r="AC23" s="62"/>
      <c r="AD23" s="62"/>
      <c r="AE23" s="62"/>
      <c r="AF23" s="62"/>
      <c r="AG23" s="63"/>
      <c r="AH23" s="62"/>
      <c r="AI23" s="62"/>
      <c r="AJ23" s="62"/>
      <c r="AK23" s="62"/>
      <c r="AL23" s="62"/>
      <c r="AM23" s="62"/>
      <c r="AN23" s="63"/>
      <c r="AO23" s="62"/>
      <c r="AP23" s="63"/>
      <c r="AQ23" s="64"/>
      <c r="AR23" s="59"/>
      <c r="AS23" s="114">
        <f>Table9[[#This Row],[T_Total de famílias
Total HHs]]*5</f>
        <v>0</v>
      </c>
      <c r="AT23" s="59"/>
      <c r="AU23" s="132">
        <f>Table9[[#This Row],[P_Total de famílias
Total HHs]]*5</f>
        <v>0</v>
      </c>
      <c r="AV23" s="40"/>
      <c r="AW23" s="40"/>
      <c r="AX23" s="41"/>
      <c r="AY23" s="84"/>
      <c r="AZ23" s="21"/>
      <c r="BA23" s="110" t="str">
        <f t="shared" ca="1" si="3"/>
        <v>00</v>
      </c>
      <c r="BB23" s="110">
        <f ca="1">COUNTIF(BA$10:BA$99,Table9[[#This Row],[All data]])</f>
        <v>89</v>
      </c>
    </row>
    <row r="24" spans="1:54">
      <c r="A24" s="50"/>
      <c r="B24" s="45"/>
      <c r="C24" s="30"/>
      <c r="D24" s="21"/>
      <c r="E24" s="82"/>
      <c r="F24" s="51"/>
      <c r="G24" s="82"/>
      <c r="H24" s="51"/>
      <c r="I24" s="23"/>
      <c r="J24" s="130" t="str">
        <f t="shared" ca="1" si="0"/>
        <v/>
      </c>
      <c r="K24" s="47"/>
      <c r="L24" s="38" t="str">
        <f t="shared" ca="1" si="1"/>
        <v/>
      </c>
      <c r="M24" s="47"/>
      <c r="N24" s="39" t="str">
        <f t="shared" ca="1" si="2"/>
        <v/>
      </c>
      <c r="O24" s="30"/>
      <c r="P24" s="30"/>
      <c r="Q24" s="50"/>
      <c r="R24" s="48"/>
      <c r="S24" s="113"/>
      <c r="T24" s="113"/>
      <c r="U24" s="46"/>
      <c r="V24" s="53"/>
      <c r="W24" s="62"/>
      <c r="X24" s="62"/>
      <c r="Y24" s="62"/>
      <c r="Z24" s="62"/>
      <c r="AA24" s="62"/>
      <c r="AB24" s="62"/>
      <c r="AC24" s="62"/>
      <c r="AD24" s="62"/>
      <c r="AE24" s="62"/>
      <c r="AF24" s="62"/>
      <c r="AG24" s="63"/>
      <c r="AH24" s="55"/>
      <c r="AI24" s="55"/>
      <c r="AJ24" s="55"/>
      <c r="AK24" s="55"/>
      <c r="AL24" s="55"/>
      <c r="AM24" s="55"/>
      <c r="AN24" s="49"/>
      <c r="AO24" s="55"/>
      <c r="AP24" s="49"/>
      <c r="AQ24" s="57"/>
      <c r="AR24" s="56"/>
      <c r="AS24" s="114">
        <f>Table9[[#This Row],[T_Total de famílias
Total HHs]]*5</f>
        <v>0</v>
      </c>
      <c r="AT24" s="56"/>
      <c r="AU24" s="132">
        <f>Table9[[#This Row],[P_Total de famílias
Total HHs]]*5</f>
        <v>0</v>
      </c>
      <c r="AV24" s="40"/>
      <c r="AW24" s="40"/>
      <c r="AX24" s="41"/>
      <c r="AY24" s="84"/>
      <c r="AZ24" s="21"/>
      <c r="BA24" s="110" t="str">
        <f t="shared" ca="1" si="3"/>
        <v>00</v>
      </c>
      <c r="BB24" s="110">
        <f ca="1">COUNTIF(BA$10:BA$99,Table9[[#This Row],[All data]])</f>
        <v>89</v>
      </c>
    </row>
    <row r="25" spans="1:54">
      <c r="A25" s="50"/>
      <c r="B25" s="50"/>
      <c r="C25" s="30"/>
      <c r="D25" s="21"/>
      <c r="E25" s="82"/>
      <c r="F25" s="51"/>
      <c r="G25" s="82"/>
      <c r="H25" s="51"/>
      <c r="I25" s="23"/>
      <c r="J25" s="130" t="str">
        <f t="shared" ca="1" si="0"/>
        <v/>
      </c>
      <c r="K25" s="47"/>
      <c r="L25" s="38" t="str">
        <f t="shared" ca="1" si="1"/>
        <v/>
      </c>
      <c r="M25" s="47"/>
      <c r="N25" s="39" t="str">
        <f t="shared" ca="1" si="2"/>
        <v/>
      </c>
      <c r="O25" s="30"/>
      <c r="P25" s="30"/>
      <c r="Q25" s="50"/>
      <c r="R25" s="48"/>
      <c r="S25" s="113"/>
      <c r="T25" s="113"/>
      <c r="U25" s="46"/>
      <c r="V25" s="53"/>
      <c r="W25" s="62"/>
      <c r="X25" s="62"/>
      <c r="Y25" s="62"/>
      <c r="Z25" s="62"/>
      <c r="AA25" s="62"/>
      <c r="AB25" s="62"/>
      <c r="AC25" s="62"/>
      <c r="AD25" s="62"/>
      <c r="AE25" s="62"/>
      <c r="AF25" s="62"/>
      <c r="AG25" s="63"/>
      <c r="AH25" s="62"/>
      <c r="AI25" s="62"/>
      <c r="AJ25" s="62"/>
      <c r="AK25" s="62"/>
      <c r="AL25" s="62"/>
      <c r="AM25" s="62"/>
      <c r="AN25" s="63"/>
      <c r="AO25" s="62"/>
      <c r="AP25" s="63"/>
      <c r="AQ25" s="64"/>
      <c r="AR25" s="59"/>
      <c r="AS25" s="114">
        <f>Table9[[#This Row],[T_Total de famílias
Total HHs]]*5</f>
        <v>0</v>
      </c>
      <c r="AT25" s="59"/>
      <c r="AU25" s="132">
        <f>Table9[[#This Row],[P_Total de famílias
Total HHs]]*5</f>
        <v>0</v>
      </c>
      <c r="AV25" s="40"/>
      <c r="AW25" s="40"/>
      <c r="AX25" s="41"/>
      <c r="AY25" s="84"/>
      <c r="AZ25" s="21"/>
      <c r="BA25" s="110" t="str">
        <f t="shared" ca="1" si="3"/>
        <v>00</v>
      </c>
      <c r="BB25" s="110">
        <f ca="1">COUNTIF(BA$10:BA$99,Table9[[#This Row],[All data]])</f>
        <v>89</v>
      </c>
    </row>
    <row r="26" spans="1:54">
      <c r="A26" s="30"/>
      <c r="B26" s="30"/>
      <c r="C26" s="30"/>
      <c r="D26" s="21"/>
      <c r="E26" s="82"/>
      <c r="F26" s="51"/>
      <c r="G26" s="82"/>
      <c r="H26" s="51"/>
      <c r="I26" s="23"/>
      <c r="J26" s="130" t="str">
        <f t="shared" ca="1" si="0"/>
        <v/>
      </c>
      <c r="K26" s="47"/>
      <c r="L26" s="38" t="str">
        <f t="shared" ca="1" si="1"/>
        <v/>
      </c>
      <c r="M26" s="47"/>
      <c r="N26" s="39" t="str">
        <f t="shared" ca="1" si="2"/>
        <v/>
      </c>
      <c r="O26" s="30"/>
      <c r="P26" s="30"/>
      <c r="Q26" s="50"/>
      <c r="R26" s="48"/>
      <c r="S26" s="113"/>
      <c r="T26" s="113"/>
      <c r="U26" s="46"/>
      <c r="V26" s="53"/>
      <c r="W26" s="62"/>
      <c r="X26" s="62"/>
      <c r="Y26" s="62"/>
      <c r="Z26" s="62"/>
      <c r="AA26" s="62"/>
      <c r="AB26" s="62"/>
      <c r="AC26" s="62"/>
      <c r="AD26" s="62"/>
      <c r="AE26" s="62"/>
      <c r="AF26" s="62"/>
      <c r="AG26" s="63"/>
      <c r="AH26" s="62"/>
      <c r="AI26" s="62"/>
      <c r="AJ26" s="62"/>
      <c r="AK26" s="62"/>
      <c r="AL26" s="62"/>
      <c r="AM26" s="62"/>
      <c r="AN26" s="63"/>
      <c r="AO26" s="62"/>
      <c r="AP26" s="63"/>
      <c r="AQ26" s="64"/>
      <c r="AR26" s="59"/>
      <c r="AS26" s="114">
        <f>Table9[[#This Row],[T_Total de famílias
Total HHs]]*5</f>
        <v>0</v>
      </c>
      <c r="AT26" s="59"/>
      <c r="AU26" s="132">
        <f>Table9[[#This Row],[P_Total de famílias
Total HHs]]*5</f>
        <v>0</v>
      </c>
      <c r="AV26" s="40"/>
      <c r="AW26" s="40"/>
      <c r="AX26" s="41"/>
      <c r="AY26" s="84"/>
      <c r="AZ26" s="21"/>
      <c r="BA26" s="110" t="str">
        <f t="shared" ca="1" si="3"/>
        <v>00</v>
      </c>
      <c r="BB26" s="110">
        <f ca="1">COUNTIF(BA$10:BA$99,Table9[[#This Row],[All data]])</f>
        <v>89</v>
      </c>
    </row>
    <row r="27" spans="1:54">
      <c r="A27" s="30"/>
      <c r="B27" s="30"/>
      <c r="C27" s="30"/>
      <c r="D27" s="21"/>
      <c r="E27" s="82"/>
      <c r="F27" s="51"/>
      <c r="G27" s="82"/>
      <c r="H27" s="51"/>
      <c r="I27" s="23"/>
      <c r="J27" s="130" t="str">
        <f t="shared" ca="1" si="0"/>
        <v/>
      </c>
      <c r="K27" s="47"/>
      <c r="L27" s="38" t="str">
        <f t="shared" ca="1" si="1"/>
        <v/>
      </c>
      <c r="M27" s="47"/>
      <c r="N27" s="39" t="str">
        <f t="shared" ca="1" si="2"/>
        <v/>
      </c>
      <c r="O27" s="30"/>
      <c r="P27" s="30"/>
      <c r="Q27" s="50"/>
      <c r="R27" s="48"/>
      <c r="S27" s="113"/>
      <c r="T27" s="113"/>
      <c r="U27" s="46"/>
      <c r="V27" s="53"/>
      <c r="W27" s="62"/>
      <c r="X27" s="62"/>
      <c r="Y27" s="62"/>
      <c r="Z27" s="62"/>
      <c r="AA27" s="62"/>
      <c r="AB27" s="62"/>
      <c r="AC27" s="62"/>
      <c r="AD27" s="62"/>
      <c r="AE27" s="62"/>
      <c r="AF27" s="62"/>
      <c r="AG27" s="63"/>
      <c r="AH27" s="62"/>
      <c r="AI27" s="62"/>
      <c r="AJ27" s="62"/>
      <c r="AK27" s="62"/>
      <c r="AL27" s="62"/>
      <c r="AM27" s="62"/>
      <c r="AN27" s="63"/>
      <c r="AO27" s="62"/>
      <c r="AP27" s="63"/>
      <c r="AQ27" s="64"/>
      <c r="AR27" s="59"/>
      <c r="AS27" s="114">
        <f>Table9[[#This Row],[T_Total de famílias
Total HHs]]*5</f>
        <v>0</v>
      </c>
      <c r="AT27" s="59"/>
      <c r="AU27" s="132">
        <f>Table9[[#This Row],[P_Total de famílias
Total HHs]]*5</f>
        <v>0</v>
      </c>
      <c r="AV27" s="40"/>
      <c r="AW27" s="40"/>
      <c r="AX27" s="41"/>
      <c r="AY27" s="84"/>
      <c r="AZ27" s="21"/>
      <c r="BA27" s="110" t="str">
        <f t="shared" ca="1" si="3"/>
        <v>00</v>
      </c>
      <c r="BB27" s="110">
        <f ca="1">COUNTIF(BA$10:BA$99,Table9[[#This Row],[All data]])</f>
        <v>89</v>
      </c>
    </row>
    <row r="28" spans="1:54">
      <c r="A28" s="30"/>
      <c r="B28" s="30"/>
      <c r="C28" s="30"/>
      <c r="D28" s="21"/>
      <c r="E28" s="82"/>
      <c r="F28" s="51"/>
      <c r="G28" s="82"/>
      <c r="H28" s="51"/>
      <c r="I28" s="23"/>
      <c r="J28" s="130" t="str">
        <f t="shared" ca="1" si="0"/>
        <v/>
      </c>
      <c r="K28" s="47"/>
      <c r="L28" s="38" t="str">
        <f t="shared" ca="1" si="1"/>
        <v/>
      </c>
      <c r="M28" s="47"/>
      <c r="N28" s="39" t="str">
        <f t="shared" ca="1" si="2"/>
        <v/>
      </c>
      <c r="O28" s="30"/>
      <c r="P28" s="30"/>
      <c r="Q28" s="50"/>
      <c r="R28" s="48"/>
      <c r="S28" s="54"/>
      <c r="T28" s="54"/>
      <c r="U28" s="46"/>
      <c r="V28" s="53"/>
      <c r="W28" s="62"/>
      <c r="X28" s="62"/>
      <c r="Y28" s="62"/>
      <c r="Z28" s="62"/>
      <c r="AA28" s="62"/>
      <c r="AB28" s="62"/>
      <c r="AC28" s="62"/>
      <c r="AD28" s="62"/>
      <c r="AE28" s="62"/>
      <c r="AF28" s="62"/>
      <c r="AG28" s="63"/>
      <c r="AH28" s="62"/>
      <c r="AI28" s="62"/>
      <c r="AJ28" s="62"/>
      <c r="AK28" s="62"/>
      <c r="AL28" s="62"/>
      <c r="AM28" s="62"/>
      <c r="AN28" s="63"/>
      <c r="AO28" s="62"/>
      <c r="AP28" s="63"/>
      <c r="AQ28" s="64"/>
      <c r="AR28" s="59"/>
      <c r="AS28" s="114">
        <f>Table9[[#This Row],[T_Total de famílias
Total HHs]]*5</f>
        <v>0</v>
      </c>
      <c r="AT28" s="59"/>
      <c r="AU28" s="132">
        <f>Table9[[#This Row],[P_Total de famílias
Total HHs]]*5</f>
        <v>0</v>
      </c>
      <c r="AV28" s="40"/>
      <c r="AW28" s="40"/>
      <c r="AX28" s="41"/>
      <c r="AY28" s="84"/>
      <c r="AZ28" s="21"/>
      <c r="BA28" s="110" t="str">
        <f t="shared" ca="1" si="3"/>
        <v>00</v>
      </c>
      <c r="BB28" s="110">
        <f ca="1">COUNTIF(BA$10:BA$99,Table9[[#This Row],[All data]])</f>
        <v>89</v>
      </c>
    </row>
    <row r="29" spans="1:54">
      <c r="A29" s="30"/>
      <c r="B29" s="30"/>
      <c r="C29" s="30"/>
      <c r="D29" s="21"/>
      <c r="E29" s="82"/>
      <c r="F29" s="51"/>
      <c r="G29" s="82"/>
      <c r="H29" s="51"/>
      <c r="I29" s="23"/>
      <c r="J29" s="130" t="str">
        <f t="shared" ca="1" si="0"/>
        <v/>
      </c>
      <c r="K29" s="47"/>
      <c r="L29" s="38" t="str">
        <f t="shared" ca="1" si="1"/>
        <v/>
      </c>
      <c r="M29" s="47"/>
      <c r="N29" s="39" t="str">
        <f t="shared" ca="1" si="2"/>
        <v/>
      </c>
      <c r="O29" s="30"/>
      <c r="P29" s="30"/>
      <c r="Q29" s="50"/>
      <c r="R29" s="48"/>
      <c r="S29" s="113"/>
      <c r="T29" s="113"/>
      <c r="U29" s="46"/>
      <c r="V29" s="53"/>
      <c r="W29" s="62"/>
      <c r="X29" s="62"/>
      <c r="Y29" s="62"/>
      <c r="Z29" s="62"/>
      <c r="AA29" s="62"/>
      <c r="AB29" s="62"/>
      <c r="AC29" s="62"/>
      <c r="AD29" s="62"/>
      <c r="AE29" s="62"/>
      <c r="AF29" s="62"/>
      <c r="AG29" s="63"/>
      <c r="AH29" s="62"/>
      <c r="AI29" s="62"/>
      <c r="AJ29" s="62"/>
      <c r="AK29" s="62"/>
      <c r="AL29" s="62"/>
      <c r="AM29" s="62"/>
      <c r="AN29" s="63"/>
      <c r="AO29" s="62"/>
      <c r="AP29" s="63"/>
      <c r="AQ29" s="64"/>
      <c r="AR29" s="59"/>
      <c r="AS29" s="114">
        <f>Table9[[#This Row],[T_Total de famílias
Total HHs]]*5</f>
        <v>0</v>
      </c>
      <c r="AT29" s="59"/>
      <c r="AU29" s="132">
        <f>Table9[[#This Row],[P_Total de famílias
Total HHs]]*5</f>
        <v>0</v>
      </c>
      <c r="AV29" s="40"/>
      <c r="AW29" s="40"/>
      <c r="AX29" s="41"/>
      <c r="AY29" s="84"/>
      <c r="AZ29" s="21"/>
      <c r="BA29" s="110" t="str">
        <f t="shared" ca="1" si="3"/>
        <v>00</v>
      </c>
      <c r="BB29" s="110">
        <f ca="1">COUNTIF(BA$10:BA$99,Table9[[#This Row],[All data]])</f>
        <v>89</v>
      </c>
    </row>
    <row r="30" spans="1:54">
      <c r="A30" s="30"/>
      <c r="B30" s="30"/>
      <c r="C30" s="30"/>
      <c r="D30" s="21"/>
      <c r="E30" s="82"/>
      <c r="F30" s="51"/>
      <c r="G30" s="82"/>
      <c r="H30" s="51"/>
      <c r="I30" s="23"/>
      <c r="J30" s="130" t="str">
        <f t="shared" ca="1" si="0"/>
        <v/>
      </c>
      <c r="K30" s="47"/>
      <c r="L30" s="38" t="str">
        <f t="shared" ca="1" si="1"/>
        <v/>
      </c>
      <c r="M30" s="47"/>
      <c r="N30" s="39" t="str">
        <f t="shared" ca="1" si="2"/>
        <v/>
      </c>
      <c r="O30" s="30"/>
      <c r="P30" s="30"/>
      <c r="Q30" s="50"/>
      <c r="R30" s="48"/>
      <c r="S30" s="113"/>
      <c r="T30" s="113"/>
      <c r="U30" s="46"/>
      <c r="V30" s="53"/>
      <c r="W30" s="62"/>
      <c r="X30" s="62"/>
      <c r="Y30" s="62"/>
      <c r="Z30" s="62"/>
      <c r="AA30" s="62"/>
      <c r="AB30" s="62"/>
      <c r="AC30" s="62"/>
      <c r="AD30" s="62"/>
      <c r="AE30" s="62"/>
      <c r="AF30" s="62"/>
      <c r="AG30" s="63"/>
      <c r="AH30" s="62"/>
      <c r="AI30" s="62"/>
      <c r="AJ30" s="62"/>
      <c r="AK30" s="62"/>
      <c r="AL30" s="62"/>
      <c r="AM30" s="62"/>
      <c r="AN30" s="63"/>
      <c r="AO30" s="62"/>
      <c r="AP30" s="63"/>
      <c r="AQ30" s="64"/>
      <c r="AR30" s="59"/>
      <c r="AS30" s="114">
        <f>Table9[[#This Row],[T_Total de famílias
Total HHs]]*5</f>
        <v>0</v>
      </c>
      <c r="AT30" s="59"/>
      <c r="AU30" s="132">
        <f>Table9[[#This Row],[P_Total de famílias
Total HHs]]*5</f>
        <v>0</v>
      </c>
      <c r="AV30" s="40"/>
      <c r="AW30" s="40"/>
      <c r="AX30" s="41"/>
      <c r="AY30" s="84"/>
      <c r="AZ30" s="21"/>
      <c r="BA30" s="110" t="str">
        <f t="shared" ca="1" si="3"/>
        <v>00</v>
      </c>
      <c r="BB30" s="110">
        <f ca="1">COUNTIF(BA$10:BA$99,Table9[[#This Row],[All data]])</f>
        <v>89</v>
      </c>
    </row>
    <row r="31" spans="1:54">
      <c r="A31" s="30"/>
      <c r="B31" s="30"/>
      <c r="C31" s="30"/>
      <c r="D31" s="21"/>
      <c r="E31" s="82"/>
      <c r="F31" s="51"/>
      <c r="G31" s="82"/>
      <c r="H31" s="51"/>
      <c r="I31" s="23"/>
      <c r="J31" s="130" t="str">
        <f t="shared" ca="1" si="0"/>
        <v/>
      </c>
      <c r="K31" s="47"/>
      <c r="L31" s="38" t="str">
        <f t="shared" ca="1" si="1"/>
        <v/>
      </c>
      <c r="M31" s="47"/>
      <c r="N31" s="39" t="str">
        <f t="shared" ca="1" si="2"/>
        <v/>
      </c>
      <c r="O31" s="30"/>
      <c r="P31" s="30"/>
      <c r="Q31" s="50"/>
      <c r="R31" s="48"/>
      <c r="S31" s="113"/>
      <c r="T31" s="113"/>
      <c r="U31" s="46"/>
      <c r="V31" s="53"/>
      <c r="W31" s="62"/>
      <c r="X31" s="62"/>
      <c r="Y31" s="62"/>
      <c r="Z31" s="62"/>
      <c r="AA31" s="62"/>
      <c r="AB31" s="62"/>
      <c r="AC31" s="62"/>
      <c r="AD31" s="62"/>
      <c r="AE31" s="62"/>
      <c r="AF31" s="62"/>
      <c r="AG31" s="63"/>
      <c r="AH31" s="62"/>
      <c r="AI31" s="62"/>
      <c r="AJ31" s="62"/>
      <c r="AK31" s="62"/>
      <c r="AL31" s="62"/>
      <c r="AM31" s="62"/>
      <c r="AN31" s="63"/>
      <c r="AO31" s="62"/>
      <c r="AP31" s="63"/>
      <c r="AQ31" s="64"/>
      <c r="AR31" s="59"/>
      <c r="AS31" s="114">
        <f>Table9[[#This Row],[T_Total de famílias
Total HHs]]*5</f>
        <v>0</v>
      </c>
      <c r="AT31" s="59"/>
      <c r="AU31" s="132">
        <f>Table9[[#This Row],[P_Total de famílias
Total HHs]]*5</f>
        <v>0</v>
      </c>
      <c r="AV31" s="40"/>
      <c r="AW31" s="40"/>
      <c r="AX31" s="41"/>
      <c r="AY31" s="84"/>
      <c r="AZ31" s="21"/>
      <c r="BA31" s="110" t="str">
        <f t="shared" ca="1" si="3"/>
        <v>00</v>
      </c>
      <c r="BB31" s="110">
        <f ca="1">COUNTIF(BA$10:BA$99,Table9[[#This Row],[All data]])</f>
        <v>89</v>
      </c>
    </row>
    <row r="32" spans="1:54">
      <c r="A32" s="30"/>
      <c r="B32" s="30"/>
      <c r="C32" s="30"/>
      <c r="D32" s="21"/>
      <c r="E32" s="82"/>
      <c r="F32" s="51"/>
      <c r="G32" s="82"/>
      <c r="H32" s="51"/>
      <c r="I32" s="23"/>
      <c r="J32" s="130" t="str">
        <f t="shared" ca="1" si="0"/>
        <v/>
      </c>
      <c r="K32" s="47"/>
      <c r="L32" s="38" t="str">
        <f t="shared" ca="1" si="1"/>
        <v/>
      </c>
      <c r="M32" s="47"/>
      <c r="N32" s="39" t="str">
        <f t="shared" ca="1" si="2"/>
        <v/>
      </c>
      <c r="O32" s="30"/>
      <c r="P32" s="30"/>
      <c r="Q32" s="50"/>
      <c r="R32" s="48"/>
      <c r="S32" s="54"/>
      <c r="T32" s="54"/>
      <c r="U32" s="46"/>
      <c r="V32" s="53"/>
      <c r="W32" s="62"/>
      <c r="X32" s="62"/>
      <c r="Y32" s="62"/>
      <c r="Z32" s="62"/>
      <c r="AA32" s="62"/>
      <c r="AB32" s="62"/>
      <c r="AC32" s="62"/>
      <c r="AD32" s="62"/>
      <c r="AE32" s="62"/>
      <c r="AF32" s="62"/>
      <c r="AG32" s="63"/>
      <c r="AH32" s="62"/>
      <c r="AI32" s="62"/>
      <c r="AJ32" s="62"/>
      <c r="AK32" s="62"/>
      <c r="AL32" s="62"/>
      <c r="AM32" s="62"/>
      <c r="AN32" s="63"/>
      <c r="AO32" s="62"/>
      <c r="AP32" s="63"/>
      <c r="AQ32" s="64"/>
      <c r="AR32" s="59"/>
      <c r="AS32" s="114">
        <f>Table9[[#This Row],[T_Total de famílias
Total HHs]]*5</f>
        <v>0</v>
      </c>
      <c r="AT32" s="59"/>
      <c r="AU32" s="132">
        <f>Table9[[#This Row],[P_Total de famílias
Total HHs]]*5</f>
        <v>0</v>
      </c>
      <c r="AV32" s="40"/>
      <c r="AW32" s="40"/>
      <c r="AX32" s="41"/>
      <c r="AY32" s="84"/>
      <c r="AZ32" s="21"/>
      <c r="BA32" s="110" t="str">
        <f t="shared" ca="1" si="3"/>
        <v>00</v>
      </c>
      <c r="BB32" s="110">
        <f ca="1">COUNTIF(BA$10:BA$99,Table9[[#This Row],[All data]])</f>
        <v>89</v>
      </c>
    </row>
    <row r="33" spans="1:54">
      <c r="A33" s="30"/>
      <c r="B33" s="30"/>
      <c r="C33" s="30"/>
      <c r="D33" s="21"/>
      <c r="E33" s="82"/>
      <c r="F33" s="51"/>
      <c r="G33" s="82"/>
      <c r="H33" s="51"/>
      <c r="I33" s="23"/>
      <c r="J33" s="130" t="str">
        <f t="shared" ca="1" si="0"/>
        <v/>
      </c>
      <c r="K33" s="47"/>
      <c r="L33" s="38" t="str">
        <f t="shared" ca="1" si="1"/>
        <v/>
      </c>
      <c r="M33" s="47"/>
      <c r="N33" s="39" t="str">
        <f t="shared" ca="1" si="2"/>
        <v/>
      </c>
      <c r="O33" s="30"/>
      <c r="P33" s="30"/>
      <c r="Q33" s="50"/>
      <c r="R33" s="48"/>
      <c r="S33" s="54"/>
      <c r="T33" s="54"/>
      <c r="U33" s="46"/>
      <c r="V33" s="53"/>
      <c r="W33" s="62"/>
      <c r="X33" s="62"/>
      <c r="Y33" s="62"/>
      <c r="Z33" s="62"/>
      <c r="AA33" s="62"/>
      <c r="AB33" s="62"/>
      <c r="AC33" s="62"/>
      <c r="AD33" s="62"/>
      <c r="AE33" s="62"/>
      <c r="AF33" s="62"/>
      <c r="AG33" s="63"/>
      <c r="AH33" s="62"/>
      <c r="AI33" s="62"/>
      <c r="AJ33" s="62"/>
      <c r="AK33" s="62"/>
      <c r="AL33" s="62"/>
      <c r="AM33" s="62"/>
      <c r="AN33" s="63"/>
      <c r="AO33" s="62"/>
      <c r="AP33" s="63"/>
      <c r="AQ33" s="64"/>
      <c r="AR33" s="59"/>
      <c r="AS33" s="114">
        <f>Table9[[#This Row],[T_Total de famílias
Total HHs]]*5</f>
        <v>0</v>
      </c>
      <c r="AT33" s="59"/>
      <c r="AU33" s="132">
        <f>Table9[[#This Row],[P_Total de famílias
Total HHs]]*5</f>
        <v>0</v>
      </c>
      <c r="AV33" s="40"/>
      <c r="AW33" s="40"/>
      <c r="AX33" s="41"/>
      <c r="AY33" s="84"/>
      <c r="AZ33" s="21"/>
      <c r="BA33" s="110" t="str">
        <f t="shared" ca="1" si="3"/>
        <v>00</v>
      </c>
      <c r="BB33" s="110">
        <f ca="1">COUNTIF(BA$10:BA$99,Table9[[#This Row],[All data]])</f>
        <v>89</v>
      </c>
    </row>
    <row r="34" spans="1:54">
      <c r="A34" s="30"/>
      <c r="B34" s="30"/>
      <c r="C34" s="30"/>
      <c r="D34" s="21"/>
      <c r="E34" s="82"/>
      <c r="F34" s="51"/>
      <c r="G34" s="82"/>
      <c r="H34" s="51"/>
      <c r="I34" s="23"/>
      <c r="J34" s="130" t="str">
        <f t="shared" ca="1" si="0"/>
        <v/>
      </c>
      <c r="K34" s="47"/>
      <c r="L34" s="38" t="str">
        <f t="shared" ca="1" si="1"/>
        <v/>
      </c>
      <c r="M34" s="47"/>
      <c r="N34" s="39" t="str">
        <f t="shared" ca="1" si="2"/>
        <v/>
      </c>
      <c r="O34" s="30"/>
      <c r="P34" s="30"/>
      <c r="Q34" s="50"/>
      <c r="R34" s="48"/>
      <c r="S34" s="54"/>
      <c r="T34" s="54"/>
      <c r="U34" s="46"/>
      <c r="V34" s="53"/>
      <c r="W34" s="62"/>
      <c r="X34" s="62"/>
      <c r="Y34" s="62"/>
      <c r="Z34" s="62"/>
      <c r="AA34" s="62"/>
      <c r="AB34" s="62"/>
      <c r="AC34" s="62"/>
      <c r="AD34" s="62"/>
      <c r="AE34" s="62"/>
      <c r="AF34" s="62"/>
      <c r="AG34" s="63"/>
      <c r="AH34" s="62"/>
      <c r="AI34" s="62"/>
      <c r="AJ34" s="62"/>
      <c r="AK34" s="62"/>
      <c r="AL34" s="62"/>
      <c r="AM34" s="62"/>
      <c r="AN34" s="63"/>
      <c r="AO34" s="62"/>
      <c r="AP34" s="63"/>
      <c r="AQ34" s="64"/>
      <c r="AR34" s="59"/>
      <c r="AS34" s="114">
        <f>Table9[[#This Row],[T_Total de famílias
Total HHs]]*5</f>
        <v>0</v>
      </c>
      <c r="AT34" s="59"/>
      <c r="AU34" s="132">
        <f>Table9[[#This Row],[P_Total de famílias
Total HHs]]*5</f>
        <v>0</v>
      </c>
      <c r="AV34" s="40"/>
      <c r="AW34" s="40"/>
      <c r="AX34" s="41"/>
      <c r="AY34" s="84"/>
      <c r="AZ34" s="21"/>
      <c r="BA34" s="110" t="str">
        <f t="shared" ca="1" si="3"/>
        <v>00</v>
      </c>
      <c r="BB34" s="110">
        <f ca="1">COUNTIF(BA$10:BA$99,Table9[[#This Row],[All data]])</f>
        <v>89</v>
      </c>
    </row>
    <row r="35" spans="1:54">
      <c r="A35" s="30"/>
      <c r="B35" s="30"/>
      <c r="C35" s="30"/>
      <c r="D35" s="21"/>
      <c r="E35" s="82"/>
      <c r="F35" s="51"/>
      <c r="G35" s="82"/>
      <c r="H35" s="51"/>
      <c r="I35" s="23"/>
      <c r="J35" s="130" t="str">
        <f t="shared" ca="1" si="0"/>
        <v/>
      </c>
      <c r="K35" s="47"/>
      <c r="L35" s="38" t="str">
        <f t="shared" ca="1" si="1"/>
        <v/>
      </c>
      <c r="M35" s="47"/>
      <c r="N35" s="39" t="str">
        <f t="shared" ca="1" si="2"/>
        <v/>
      </c>
      <c r="O35" s="30"/>
      <c r="P35" s="30"/>
      <c r="Q35" s="50"/>
      <c r="R35" s="48"/>
      <c r="S35" s="54"/>
      <c r="T35" s="54"/>
      <c r="U35" s="46"/>
      <c r="V35" s="53"/>
      <c r="W35" s="62"/>
      <c r="X35" s="62"/>
      <c r="Y35" s="62"/>
      <c r="Z35" s="62"/>
      <c r="AA35" s="62"/>
      <c r="AB35" s="62"/>
      <c r="AC35" s="62"/>
      <c r="AD35" s="62"/>
      <c r="AE35" s="62"/>
      <c r="AF35" s="62"/>
      <c r="AG35" s="63"/>
      <c r="AH35" s="62"/>
      <c r="AI35" s="62"/>
      <c r="AJ35" s="62"/>
      <c r="AK35" s="62"/>
      <c r="AL35" s="62"/>
      <c r="AM35" s="62"/>
      <c r="AN35" s="63"/>
      <c r="AO35" s="62"/>
      <c r="AP35" s="63"/>
      <c r="AQ35" s="64"/>
      <c r="AR35" s="59"/>
      <c r="AS35" s="114">
        <f>Table9[[#This Row],[T_Total de famílias
Total HHs]]*5</f>
        <v>0</v>
      </c>
      <c r="AT35" s="59"/>
      <c r="AU35" s="132">
        <f>Table9[[#This Row],[P_Total de famílias
Total HHs]]*5</f>
        <v>0</v>
      </c>
      <c r="AV35" s="40"/>
      <c r="AW35" s="40"/>
      <c r="AX35" s="41"/>
      <c r="AY35" s="84"/>
      <c r="AZ35" s="21"/>
      <c r="BA35" s="110" t="str">
        <f t="shared" ca="1" si="3"/>
        <v>00</v>
      </c>
      <c r="BB35" s="110">
        <f ca="1">COUNTIF(BA$10:BA$99,Table9[[#This Row],[All data]])</f>
        <v>89</v>
      </c>
    </row>
    <row r="36" spans="1:54">
      <c r="A36" s="30"/>
      <c r="B36" s="30"/>
      <c r="C36" s="30"/>
      <c r="D36" s="21"/>
      <c r="E36" s="82"/>
      <c r="F36" s="51"/>
      <c r="G36" s="82"/>
      <c r="H36" s="51"/>
      <c r="I36" s="23"/>
      <c r="J36" s="130" t="str">
        <f t="shared" ca="1" si="0"/>
        <v/>
      </c>
      <c r="K36" s="47"/>
      <c r="L36" s="38" t="str">
        <f t="shared" ca="1" si="1"/>
        <v/>
      </c>
      <c r="M36" s="47"/>
      <c r="N36" s="39" t="str">
        <f t="shared" ca="1" si="2"/>
        <v/>
      </c>
      <c r="O36" s="30"/>
      <c r="P36" s="30"/>
      <c r="Q36" s="50"/>
      <c r="R36" s="48"/>
      <c r="S36" s="54"/>
      <c r="T36" s="54"/>
      <c r="U36" s="46"/>
      <c r="V36" s="53"/>
      <c r="W36" s="62"/>
      <c r="X36" s="62"/>
      <c r="Y36" s="62"/>
      <c r="Z36" s="62"/>
      <c r="AA36" s="62"/>
      <c r="AB36" s="62"/>
      <c r="AC36" s="62"/>
      <c r="AD36" s="62"/>
      <c r="AE36" s="62"/>
      <c r="AF36" s="62"/>
      <c r="AG36" s="63"/>
      <c r="AH36" s="62"/>
      <c r="AI36" s="62"/>
      <c r="AJ36" s="62"/>
      <c r="AK36" s="62"/>
      <c r="AL36" s="62"/>
      <c r="AM36" s="62"/>
      <c r="AN36" s="63"/>
      <c r="AO36" s="62"/>
      <c r="AP36" s="63"/>
      <c r="AQ36" s="64"/>
      <c r="AR36" s="59"/>
      <c r="AS36" s="114">
        <f>Table9[[#This Row],[T_Total de famílias
Total HHs]]*5</f>
        <v>0</v>
      </c>
      <c r="AT36" s="59"/>
      <c r="AU36" s="132">
        <f>Table9[[#This Row],[P_Total de famílias
Total HHs]]*5</f>
        <v>0</v>
      </c>
      <c r="AV36" s="40"/>
      <c r="AW36" s="40"/>
      <c r="AX36" s="41"/>
      <c r="AY36" s="84"/>
      <c r="AZ36" s="21"/>
      <c r="BA36" s="110" t="str">
        <f t="shared" ca="1" si="3"/>
        <v>00</v>
      </c>
      <c r="BB36" s="110">
        <f ca="1">COUNTIF(BA$10:BA$99,Table9[[#This Row],[All data]])</f>
        <v>89</v>
      </c>
    </row>
    <row r="37" spans="1:54">
      <c r="A37" s="30"/>
      <c r="B37" s="30"/>
      <c r="C37" s="30"/>
      <c r="D37" s="21"/>
      <c r="E37" s="21"/>
      <c r="F37" s="51"/>
      <c r="G37" s="82"/>
      <c r="H37" s="51"/>
      <c r="I37" s="23"/>
      <c r="J37" s="130" t="str">
        <f t="shared" ca="1" si="0"/>
        <v/>
      </c>
      <c r="K37" s="47"/>
      <c r="L37" s="38" t="str">
        <f t="shared" ca="1" si="1"/>
        <v/>
      </c>
      <c r="M37" s="47"/>
      <c r="N37" s="39" t="str">
        <f t="shared" ca="1" si="2"/>
        <v/>
      </c>
      <c r="O37" s="30"/>
      <c r="P37" s="30"/>
      <c r="Q37" s="50"/>
      <c r="R37" s="48"/>
      <c r="S37" s="54"/>
      <c r="T37" s="54"/>
      <c r="U37" s="46"/>
      <c r="V37" s="53"/>
      <c r="W37" s="62"/>
      <c r="X37" s="62"/>
      <c r="Y37" s="62"/>
      <c r="Z37" s="62"/>
      <c r="AA37" s="62"/>
      <c r="AB37" s="62"/>
      <c r="AC37" s="62"/>
      <c r="AD37" s="62"/>
      <c r="AE37" s="62"/>
      <c r="AF37" s="62"/>
      <c r="AG37" s="63"/>
      <c r="AH37" s="62"/>
      <c r="AI37" s="62"/>
      <c r="AJ37" s="62"/>
      <c r="AK37" s="62"/>
      <c r="AL37" s="62"/>
      <c r="AM37" s="62"/>
      <c r="AN37" s="63"/>
      <c r="AO37" s="62"/>
      <c r="AP37" s="63"/>
      <c r="AQ37" s="64"/>
      <c r="AR37" s="59"/>
      <c r="AS37" s="114">
        <f>Table9[[#This Row],[T_Total de famílias
Total HHs]]*5</f>
        <v>0</v>
      </c>
      <c r="AT37" s="59"/>
      <c r="AU37" s="132">
        <f>Table9[[#This Row],[P_Total de famílias
Total HHs]]*5</f>
        <v>0</v>
      </c>
      <c r="AV37" s="40"/>
      <c r="AW37" s="40"/>
      <c r="AX37" s="41"/>
      <c r="AY37" s="84"/>
      <c r="AZ37" s="21"/>
      <c r="BA37" s="110" t="str">
        <f t="shared" ca="1" si="3"/>
        <v>00</v>
      </c>
      <c r="BB37" s="110">
        <f ca="1">COUNTIF(BA$10:BA$99,Table9[[#This Row],[All data]])</f>
        <v>89</v>
      </c>
    </row>
    <row r="38" spans="1:54">
      <c r="A38" s="30"/>
      <c r="B38" s="30"/>
      <c r="C38" s="30"/>
      <c r="D38" s="21"/>
      <c r="E38" s="21"/>
      <c r="F38" s="51"/>
      <c r="G38" s="82"/>
      <c r="H38" s="51"/>
      <c r="I38" s="23"/>
      <c r="J38" s="130" t="str">
        <f t="shared" ca="1" si="0"/>
        <v/>
      </c>
      <c r="K38" s="47"/>
      <c r="L38" s="38" t="str">
        <f t="shared" ca="1" si="1"/>
        <v/>
      </c>
      <c r="M38" s="47"/>
      <c r="N38" s="39" t="str">
        <f t="shared" ca="1" si="2"/>
        <v/>
      </c>
      <c r="O38" s="30"/>
      <c r="P38" s="30"/>
      <c r="Q38" s="50"/>
      <c r="R38" s="48"/>
      <c r="S38" s="54"/>
      <c r="T38" s="54"/>
      <c r="U38" s="46"/>
      <c r="V38" s="53"/>
      <c r="W38" s="62"/>
      <c r="X38" s="62"/>
      <c r="Y38" s="62"/>
      <c r="Z38" s="62"/>
      <c r="AA38" s="62"/>
      <c r="AB38" s="62"/>
      <c r="AC38" s="62"/>
      <c r="AD38" s="62"/>
      <c r="AE38" s="62"/>
      <c r="AF38" s="62"/>
      <c r="AG38" s="63"/>
      <c r="AH38" s="62"/>
      <c r="AI38" s="62"/>
      <c r="AJ38" s="62"/>
      <c r="AK38" s="62"/>
      <c r="AL38" s="62"/>
      <c r="AM38" s="62"/>
      <c r="AN38" s="63"/>
      <c r="AO38" s="62"/>
      <c r="AP38" s="63"/>
      <c r="AQ38" s="64"/>
      <c r="AR38" s="59"/>
      <c r="AS38" s="114">
        <f>Table9[[#This Row],[T_Total de famílias
Total HHs]]*5</f>
        <v>0</v>
      </c>
      <c r="AT38" s="59"/>
      <c r="AU38" s="132">
        <f>Table9[[#This Row],[P_Total de famílias
Total HHs]]*5</f>
        <v>0</v>
      </c>
      <c r="AV38" s="40"/>
      <c r="AW38" s="40"/>
      <c r="AX38" s="41"/>
      <c r="AY38" s="84"/>
      <c r="AZ38" s="21"/>
      <c r="BA38" s="110" t="str">
        <f t="shared" ca="1" si="3"/>
        <v>00</v>
      </c>
      <c r="BB38" s="110">
        <f ca="1">COUNTIF(BA$10:BA$99,Table9[[#This Row],[All data]])</f>
        <v>89</v>
      </c>
    </row>
    <row r="39" spans="1:54">
      <c r="A39" s="30"/>
      <c r="B39" s="30"/>
      <c r="C39" s="30"/>
      <c r="D39" s="21"/>
      <c r="E39" s="21"/>
      <c r="F39" s="51"/>
      <c r="G39" s="82"/>
      <c r="H39" s="51"/>
      <c r="I39" s="23"/>
      <c r="J39" s="130" t="str">
        <f t="shared" ca="1" si="0"/>
        <v/>
      </c>
      <c r="K39" s="47"/>
      <c r="L39" s="38" t="str">
        <f t="shared" ca="1" si="1"/>
        <v/>
      </c>
      <c r="M39" s="47"/>
      <c r="N39" s="39" t="str">
        <f t="shared" ca="1" si="2"/>
        <v/>
      </c>
      <c r="O39" s="30"/>
      <c r="P39" s="30"/>
      <c r="Q39" s="50"/>
      <c r="R39" s="48"/>
      <c r="S39" s="54"/>
      <c r="T39" s="54"/>
      <c r="U39" s="46"/>
      <c r="V39" s="53"/>
      <c r="W39" s="62"/>
      <c r="X39" s="62"/>
      <c r="Y39" s="62"/>
      <c r="Z39" s="62"/>
      <c r="AA39" s="62"/>
      <c r="AB39" s="62"/>
      <c r="AC39" s="62"/>
      <c r="AD39" s="62"/>
      <c r="AE39" s="62"/>
      <c r="AF39" s="62"/>
      <c r="AG39" s="63"/>
      <c r="AH39" s="62"/>
      <c r="AI39" s="62"/>
      <c r="AJ39" s="62"/>
      <c r="AK39" s="62"/>
      <c r="AL39" s="62"/>
      <c r="AM39" s="62"/>
      <c r="AN39" s="63"/>
      <c r="AO39" s="62"/>
      <c r="AP39" s="63"/>
      <c r="AQ39" s="64"/>
      <c r="AR39" s="59"/>
      <c r="AS39" s="114">
        <f>Table9[[#This Row],[T_Total de famílias
Total HHs]]*5</f>
        <v>0</v>
      </c>
      <c r="AT39" s="59"/>
      <c r="AU39" s="132">
        <f>Table9[[#This Row],[P_Total de famílias
Total HHs]]*5</f>
        <v>0</v>
      </c>
      <c r="AV39" s="40"/>
      <c r="AW39" s="40"/>
      <c r="AX39" s="41"/>
      <c r="AY39" s="84"/>
      <c r="AZ39" s="21"/>
      <c r="BA39" s="110" t="str">
        <f t="shared" ca="1" si="3"/>
        <v>00</v>
      </c>
      <c r="BB39" s="110">
        <f ca="1">COUNTIF(BA$10:BA$99,Table9[[#This Row],[All data]])</f>
        <v>89</v>
      </c>
    </row>
    <row r="40" spans="1:54">
      <c r="A40" s="30"/>
      <c r="B40" s="30"/>
      <c r="C40" s="30"/>
      <c r="D40" s="21"/>
      <c r="E40" s="21"/>
      <c r="F40" s="51"/>
      <c r="G40" s="82"/>
      <c r="H40" s="51"/>
      <c r="I40" s="23"/>
      <c r="J40" s="130" t="str">
        <f t="shared" ca="1" si="0"/>
        <v/>
      </c>
      <c r="K40" s="47"/>
      <c r="L40" s="38" t="str">
        <f t="shared" ca="1" si="1"/>
        <v/>
      </c>
      <c r="M40" s="47"/>
      <c r="N40" s="39" t="str">
        <f t="shared" ca="1" si="2"/>
        <v/>
      </c>
      <c r="O40" s="30"/>
      <c r="P40" s="30"/>
      <c r="Q40" s="50"/>
      <c r="R40" s="48"/>
      <c r="S40" s="54"/>
      <c r="T40" s="54"/>
      <c r="U40" s="46"/>
      <c r="V40" s="53"/>
      <c r="W40" s="62"/>
      <c r="X40" s="62"/>
      <c r="Y40" s="62"/>
      <c r="Z40" s="62"/>
      <c r="AA40" s="62"/>
      <c r="AB40" s="62"/>
      <c r="AC40" s="62"/>
      <c r="AD40" s="62"/>
      <c r="AE40" s="62"/>
      <c r="AF40" s="62"/>
      <c r="AG40" s="63"/>
      <c r="AH40" s="62"/>
      <c r="AI40" s="62"/>
      <c r="AJ40" s="62"/>
      <c r="AK40" s="62"/>
      <c r="AL40" s="62"/>
      <c r="AM40" s="62"/>
      <c r="AN40" s="63"/>
      <c r="AO40" s="62"/>
      <c r="AP40" s="63"/>
      <c r="AQ40" s="64"/>
      <c r="AR40" s="59"/>
      <c r="AS40" s="114">
        <f>Table9[[#This Row],[T_Total de famílias
Total HHs]]*5</f>
        <v>0</v>
      </c>
      <c r="AT40" s="59"/>
      <c r="AU40" s="132">
        <f>Table9[[#This Row],[P_Total de famílias
Total HHs]]*5</f>
        <v>0</v>
      </c>
      <c r="AV40" s="40"/>
      <c r="AW40" s="40"/>
      <c r="AX40" s="41"/>
      <c r="AY40" s="84"/>
      <c r="AZ40" s="21"/>
      <c r="BA40" s="110" t="str">
        <f t="shared" ca="1" si="3"/>
        <v>00</v>
      </c>
      <c r="BB40" s="110">
        <f ca="1">COUNTIF(BA$10:BA$99,Table9[[#This Row],[All data]])</f>
        <v>89</v>
      </c>
    </row>
    <row r="41" spans="1:54">
      <c r="A41" s="30"/>
      <c r="B41" s="30"/>
      <c r="C41" s="30"/>
      <c r="D41" s="21"/>
      <c r="E41" s="21"/>
      <c r="F41" s="51"/>
      <c r="G41" s="82"/>
      <c r="H41" s="51"/>
      <c r="I41" s="23"/>
      <c r="J41" s="130" t="str">
        <f t="shared" ca="1" si="0"/>
        <v/>
      </c>
      <c r="K41" s="47"/>
      <c r="L41" s="38" t="str">
        <f t="shared" ca="1" si="1"/>
        <v/>
      </c>
      <c r="M41" s="47"/>
      <c r="N41" s="39" t="str">
        <f t="shared" ca="1" si="2"/>
        <v/>
      </c>
      <c r="O41" s="30"/>
      <c r="P41" s="30"/>
      <c r="Q41" s="50"/>
      <c r="R41" s="48"/>
      <c r="S41" s="54"/>
      <c r="T41" s="54"/>
      <c r="U41" s="46"/>
      <c r="V41" s="53"/>
      <c r="W41" s="62"/>
      <c r="X41" s="62"/>
      <c r="Y41" s="62"/>
      <c r="Z41" s="62"/>
      <c r="AA41" s="62"/>
      <c r="AB41" s="62"/>
      <c r="AC41" s="62"/>
      <c r="AD41" s="62"/>
      <c r="AE41" s="62"/>
      <c r="AF41" s="62"/>
      <c r="AG41" s="63"/>
      <c r="AH41" s="62"/>
      <c r="AI41" s="62"/>
      <c r="AJ41" s="62"/>
      <c r="AK41" s="62"/>
      <c r="AL41" s="62"/>
      <c r="AM41" s="62"/>
      <c r="AN41" s="63"/>
      <c r="AO41" s="62"/>
      <c r="AP41" s="63"/>
      <c r="AQ41" s="64"/>
      <c r="AR41" s="59"/>
      <c r="AS41" s="114">
        <f>Table9[[#This Row],[T_Total de famílias
Total HHs]]*5</f>
        <v>0</v>
      </c>
      <c r="AT41" s="59"/>
      <c r="AU41" s="132">
        <f>Table9[[#This Row],[P_Total de famílias
Total HHs]]*5</f>
        <v>0</v>
      </c>
      <c r="AV41" s="40"/>
      <c r="AW41" s="40"/>
      <c r="AX41" s="41"/>
      <c r="AY41" s="84"/>
      <c r="AZ41" s="21"/>
      <c r="BA41" s="110" t="str">
        <f t="shared" ca="1" si="3"/>
        <v>00</v>
      </c>
      <c r="BB41" s="110">
        <f ca="1">COUNTIF(BA$10:BA$99,Table9[[#This Row],[All data]])</f>
        <v>89</v>
      </c>
    </row>
    <row r="42" spans="1:54">
      <c r="A42" s="30"/>
      <c r="B42" s="30"/>
      <c r="C42" s="30"/>
      <c r="D42" s="21"/>
      <c r="E42" s="21"/>
      <c r="F42" s="51"/>
      <c r="G42" s="82"/>
      <c r="H42" s="51"/>
      <c r="I42" s="23"/>
      <c r="J42" s="130" t="str">
        <f t="shared" ca="1" si="0"/>
        <v/>
      </c>
      <c r="K42" s="47"/>
      <c r="L42" s="38" t="str">
        <f t="shared" ca="1" si="1"/>
        <v/>
      </c>
      <c r="M42" s="47"/>
      <c r="N42" s="39" t="str">
        <f t="shared" ca="1" si="2"/>
        <v/>
      </c>
      <c r="O42" s="30"/>
      <c r="P42" s="30"/>
      <c r="Q42" s="50"/>
      <c r="R42" s="48"/>
      <c r="S42" s="54"/>
      <c r="T42" s="54"/>
      <c r="U42" s="46"/>
      <c r="V42" s="53"/>
      <c r="W42" s="62"/>
      <c r="X42" s="62"/>
      <c r="Y42" s="62"/>
      <c r="Z42" s="62"/>
      <c r="AA42" s="62"/>
      <c r="AB42" s="62"/>
      <c r="AC42" s="62"/>
      <c r="AD42" s="62"/>
      <c r="AE42" s="62"/>
      <c r="AF42" s="62"/>
      <c r="AG42" s="63"/>
      <c r="AH42" s="62"/>
      <c r="AI42" s="62"/>
      <c r="AJ42" s="62"/>
      <c r="AK42" s="62"/>
      <c r="AL42" s="62"/>
      <c r="AM42" s="62"/>
      <c r="AN42" s="63"/>
      <c r="AO42" s="62"/>
      <c r="AP42" s="63"/>
      <c r="AQ42" s="64"/>
      <c r="AR42" s="59"/>
      <c r="AS42" s="114">
        <f>Table9[[#This Row],[T_Total de famílias
Total HHs]]*5</f>
        <v>0</v>
      </c>
      <c r="AT42" s="59"/>
      <c r="AU42" s="132">
        <f>Table9[[#This Row],[P_Total de famílias
Total HHs]]*5</f>
        <v>0</v>
      </c>
      <c r="AV42" s="40"/>
      <c r="AW42" s="40"/>
      <c r="AX42" s="41"/>
      <c r="AY42" s="84"/>
      <c r="AZ42" s="21"/>
      <c r="BA42" s="110" t="str">
        <f t="shared" ca="1" si="3"/>
        <v>00</v>
      </c>
      <c r="BB42" s="110">
        <f ca="1">COUNTIF(BA$10:BA$99,Table9[[#This Row],[All data]])</f>
        <v>89</v>
      </c>
    </row>
    <row r="43" spans="1:54">
      <c r="A43" s="30"/>
      <c r="B43" s="30"/>
      <c r="C43" s="30"/>
      <c r="D43" s="21"/>
      <c r="E43" s="21"/>
      <c r="F43" s="51"/>
      <c r="G43" s="82"/>
      <c r="H43" s="51"/>
      <c r="I43" s="23"/>
      <c r="J43" s="130" t="str">
        <f t="shared" ca="1" si="0"/>
        <v/>
      </c>
      <c r="K43" s="47"/>
      <c r="L43" s="38" t="str">
        <f t="shared" ca="1" si="1"/>
        <v/>
      </c>
      <c r="M43" s="47"/>
      <c r="N43" s="39" t="str">
        <f t="shared" ca="1" si="2"/>
        <v/>
      </c>
      <c r="O43" s="30"/>
      <c r="P43" s="30"/>
      <c r="Q43" s="50"/>
      <c r="R43" s="48"/>
      <c r="S43" s="54"/>
      <c r="T43" s="54"/>
      <c r="U43" s="46"/>
      <c r="V43" s="53"/>
      <c r="W43" s="62"/>
      <c r="X43" s="62"/>
      <c r="Y43" s="62"/>
      <c r="Z43" s="62"/>
      <c r="AA43" s="62"/>
      <c r="AB43" s="62"/>
      <c r="AC43" s="62"/>
      <c r="AD43" s="62"/>
      <c r="AE43" s="62"/>
      <c r="AF43" s="62"/>
      <c r="AG43" s="63"/>
      <c r="AH43" s="62"/>
      <c r="AI43" s="62"/>
      <c r="AJ43" s="62"/>
      <c r="AK43" s="62"/>
      <c r="AL43" s="62"/>
      <c r="AM43" s="62"/>
      <c r="AN43" s="63"/>
      <c r="AO43" s="62"/>
      <c r="AP43" s="63"/>
      <c r="AQ43" s="64"/>
      <c r="AR43" s="59"/>
      <c r="AS43" s="114">
        <f>Table9[[#This Row],[T_Total de famílias
Total HHs]]*5</f>
        <v>0</v>
      </c>
      <c r="AT43" s="59"/>
      <c r="AU43" s="132">
        <f>Table9[[#This Row],[P_Total de famílias
Total HHs]]*5</f>
        <v>0</v>
      </c>
      <c r="AV43" s="40"/>
      <c r="AW43" s="40"/>
      <c r="AX43" s="41"/>
      <c r="AY43" s="84"/>
      <c r="AZ43" s="21"/>
      <c r="BA43" s="110" t="str">
        <f t="shared" ca="1" si="3"/>
        <v>00</v>
      </c>
      <c r="BB43" s="110">
        <f ca="1">COUNTIF(BA$10:BA$99,Table9[[#This Row],[All data]])</f>
        <v>89</v>
      </c>
    </row>
    <row r="44" spans="1:54">
      <c r="A44" s="30"/>
      <c r="B44" s="30"/>
      <c r="C44" s="30"/>
      <c r="D44" s="21"/>
      <c r="E44" s="21"/>
      <c r="F44" s="51"/>
      <c r="G44" s="82"/>
      <c r="H44" s="51"/>
      <c r="I44" s="23"/>
      <c r="J44" s="130" t="str">
        <f t="shared" ca="1" si="0"/>
        <v/>
      </c>
      <c r="K44" s="47"/>
      <c r="L44" s="38" t="str">
        <f t="shared" ca="1" si="1"/>
        <v/>
      </c>
      <c r="M44" s="47"/>
      <c r="N44" s="39" t="str">
        <f t="shared" ca="1" si="2"/>
        <v/>
      </c>
      <c r="O44" s="30"/>
      <c r="P44" s="30"/>
      <c r="Q44" s="50"/>
      <c r="R44" s="48"/>
      <c r="S44" s="54"/>
      <c r="T44" s="54"/>
      <c r="U44" s="46"/>
      <c r="V44" s="53"/>
      <c r="W44" s="62"/>
      <c r="X44" s="62"/>
      <c r="Y44" s="62"/>
      <c r="Z44" s="62"/>
      <c r="AA44" s="62"/>
      <c r="AB44" s="62"/>
      <c r="AC44" s="62"/>
      <c r="AD44" s="62"/>
      <c r="AE44" s="62"/>
      <c r="AF44" s="62"/>
      <c r="AG44" s="63"/>
      <c r="AH44" s="62"/>
      <c r="AI44" s="62"/>
      <c r="AJ44" s="62"/>
      <c r="AK44" s="62"/>
      <c r="AL44" s="62"/>
      <c r="AM44" s="62"/>
      <c r="AN44" s="63"/>
      <c r="AO44" s="62"/>
      <c r="AP44" s="63"/>
      <c r="AQ44" s="64"/>
      <c r="AR44" s="59"/>
      <c r="AS44" s="114">
        <f>Table9[[#This Row],[T_Total de famílias
Total HHs]]*5</f>
        <v>0</v>
      </c>
      <c r="AT44" s="59"/>
      <c r="AU44" s="132">
        <f>Table9[[#This Row],[P_Total de famílias
Total HHs]]*5</f>
        <v>0</v>
      </c>
      <c r="AV44" s="40"/>
      <c r="AW44" s="40"/>
      <c r="AX44" s="41"/>
      <c r="AY44" s="84"/>
      <c r="AZ44" s="21"/>
      <c r="BA44" s="110" t="str">
        <f t="shared" ca="1" si="3"/>
        <v>00</v>
      </c>
      <c r="BB44" s="110">
        <f ca="1">COUNTIF(BA$10:BA$99,Table9[[#This Row],[All data]])</f>
        <v>89</v>
      </c>
    </row>
    <row r="45" spans="1:54">
      <c r="A45" s="30"/>
      <c r="B45" s="30"/>
      <c r="C45" s="30"/>
      <c r="D45" s="21"/>
      <c r="E45" s="21"/>
      <c r="F45" s="51"/>
      <c r="G45" s="82"/>
      <c r="H45" s="51"/>
      <c r="I45" s="23"/>
      <c r="J45" s="130" t="str">
        <f t="shared" ca="1" si="0"/>
        <v/>
      </c>
      <c r="K45" s="47"/>
      <c r="L45" s="38" t="str">
        <f t="shared" ca="1" si="1"/>
        <v/>
      </c>
      <c r="M45" s="47"/>
      <c r="N45" s="39" t="str">
        <f t="shared" ca="1" si="2"/>
        <v/>
      </c>
      <c r="O45" s="30"/>
      <c r="P45" s="30"/>
      <c r="Q45" s="50"/>
      <c r="R45" s="48"/>
      <c r="S45" s="54"/>
      <c r="T45" s="54"/>
      <c r="U45" s="46"/>
      <c r="V45" s="53"/>
      <c r="W45" s="62"/>
      <c r="X45" s="62"/>
      <c r="Y45" s="62"/>
      <c r="Z45" s="62"/>
      <c r="AA45" s="62"/>
      <c r="AB45" s="62"/>
      <c r="AC45" s="62"/>
      <c r="AD45" s="62"/>
      <c r="AE45" s="62"/>
      <c r="AF45" s="62"/>
      <c r="AG45" s="63"/>
      <c r="AH45" s="62"/>
      <c r="AI45" s="62"/>
      <c r="AJ45" s="62"/>
      <c r="AK45" s="62"/>
      <c r="AL45" s="62"/>
      <c r="AM45" s="62"/>
      <c r="AN45" s="63"/>
      <c r="AO45" s="62"/>
      <c r="AP45" s="63"/>
      <c r="AQ45" s="64"/>
      <c r="AR45" s="59"/>
      <c r="AS45" s="114">
        <f>Table9[[#This Row],[T_Total de famílias
Total HHs]]*5</f>
        <v>0</v>
      </c>
      <c r="AT45" s="59"/>
      <c r="AU45" s="132">
        <f>Table9[[#This Row],[P_Total de famílias
Total HHs]]*5</f>
        <v>0</v>
      </c>
      <c r="AV45" s="40"/>
      <c r="AW45" s="40"/>
      <c r="AX45" s="41"/>
      <c r="AY45" s="84"/>
      <c r="AZ45" s="21"/>
      <c r="BA45" s="110" t="str">
        <f t="shared" ca="1" si="3"/>
        <v>00</v>
      </c>
      <c r="BB45" s="110">
        <f ca="1">COUNTIF(BA$10:BA$99,Table9[[#This Row],[All data]])</f>
        <v>89</v>
      </c>
    </row>
    <row r="46" spans="1:54">
      <c r="A46" s="30"/>
      <c r="B46" s="30"/>
      <c r="C46" s="30"/>
      <c r="D46" s="21"/>
      <c r="E46" s="21"/>
      <c r="F46" s="51"/>
      <c r="G46" s="82"/>
      <c r="H46" s="51"/>
      <c r="I46" s="23"/>
      <c r="J46" s="130" t="str">
        <f t="shared" ca="1" si="0"/>
        <v/>
      </c>
      <c r="K46" s="47"/>
      <c r="L46" s="38" t="str">
        <f t="shared" ca="1" si="1"/>
        <v/>
      </c>
      <c r="M46" s="47"/>
      <c r="N46" s="39" t="str">
        <f t="shared" ca="1" si="2"/>
        <v/>
      </c>
      <c r="O46" s="30"/>
      <c r="P46" s="30"/>
      <c r="Q46" s="50"/>
      <c r="R46" s="48"/>
      <c r="S46" s="54"/>
      <c r="T46" s="54"/>
      <c r="U46" s="46"/>
      <c r="V46" s="53"/>
      <c r="W46" s="62"/>
      <c r="X46" s="62"/>
      <c r="Y46" s="62"/>
      <c r="Z46" s="62"/>
      <c r="AA46" s="62"/>
      <c r="AB46" s="62"/>
      <c r="AC46" s="62"/>
      <c r="AD46" s="62"/>
      <c r="AE46" s="62"/>
      <c r="AF46" s="62"/>
      <c r="AG46" s="63"/>
      <c r="AH46" s="62"/>
      <c r="AI46" s="62"/>
      <c r="AJ46" s="62"/>
      <c r="AK46" s="62"/>
      <c r="AL46" s="62"/>
      <c r="AM46" s="62"/>
      <c r="AN46" s="63"/>
      <c r="AO46" s="62"/>
      <c r="AP46" s="63"/>
      <c r="AQ46" s="64"/>
      <c r="AR46" s="59"/>
      <c r="AS46" s="114">
        <f>Table9[[#This Row],[T_Total de famílias
Total HHs]]*5</f>
        <v>0</v>
      </c>
      <c r="AT46" s="59"/>
      <c r="AU46" s="132">
        <f>Table9[[#This Row],[P_Total de famílias
Total HHs]]*5</f>
        <v>0</v>
      </c>
      <c r="AV46" s="40"/>
      <c r="AW46" s="40"/>
      <c r="AX46" s="41"/>
      <c r="AY46" s="84"/>
      <c r="AZ46" s="21"/>
      <c r="BA46" s="110" t="str">
        <f t="shared" ca="1" si="3"/>
        <v>00</v>
      </c>
      <c r="BB46" s="110">
        <f ca="1">COUNTIF(BA$10:BA$99,Table9[[#This Row],[All data]])</f>
        <v>89</v>
      </c>
    </row>
    <row r="47" spans="1:54">
      <c r="A47" s="30"/>
      <c r="B47" s="30"/>
      <c r="C47" s="30"/>
      <c r="D47" s="21"/>
      <c r="E47" s="21"/>
      <c r="F47" s="51"/>
      <c r="G47" s="82"/>
      <c r="H47" s="51"/>
      <c r="I47" s="23"/>
      <c r="J47" s="130" t="str">
        <f t="shared" ca="1" si="0"/>
        <v/>
      </c>
      <c r="K47" s="47"/>
      <c r="L47" s="38" t="str">
        <f t="shared" ca="1" si="1"/>
        <v/>
      </c>
      <c r="M47" s="47"/>
      <c r="N47" s="39" t="str">
        <f t="shared" ca="1" si="2"/>
        <v/>
      </c>
      <c r="O47" s="30"/>
      <c r="P47" s="30"/>
      <c r="Q47" s="50"/>
      <c r="R47" s="48"/>
      <c r="S47" s="54"/>
      <c r="T47" s="54"/>
      <c r="U47" s="46"/>
      <c r="V47" s="53"/>
      <c r="W47" s="62"/>
      <c r="X47" s="62"/>
      <c r="Y47" s="62"/>
      <c r="Z47" s="62"/>
      <c r="AA47" s="62"/>
      <c r="AB47" s="62"/>
      <c r="AC47" s="62"/>
      <c r="AD47" s="62"/>
      <c r="AE47" s="62"/>
      <c r="AF47" s="62"/>
      <c r="AG47" s="63"/>
      <c r="AH47" s="62"/>
      <c r="AI47" s="62"/>
      <c r="AJ47" s="62"/>
      <c r="AK47" s="62"/>
      <c r="AL47" s="62"/>
      <c r="AM47" s="62"/>
      <c r="AN47" s="63"/>
      <c r="AO47" s="62"/>
      <c r="AP47" s="63"/>
      <c r="AQ47" s="64"/>
      <c r="AR47" s="59"/>
      <c r="AS47" s="114">
        <f>Table9[[#This Row],[T_Total de famílias
Total HHs]]*5</f>
        <v>0</v>
      </c>
      <c r="AT47" s="59"/>
      <c r="AU47" s="132">
        <f>Table9[[#This Row],[P_Total de famílias
Total HHs]]*5</f>
        <v>0</v>
      </c>
      <c r="AV47" s="40"/>
      <c r="AW47" s="40"/>
      <c r="AX47" s="41"/>
      <c r="AY47" s="84"/>
      <c r="AZ47" s="21"/>
      <c r="BA47" s="110" t="str">
        <f t="shared" ca="1" si="3"/>
        <v>00</v>
      </c>
      <c r="BB47" s="110">
        <f ca="1">COUNTIF(BA$10:BA$99,Table9[[#This Row],[All data]])</f>
        <v>89</v>
      </c>
    </row>
    <row r="48" spans="1:54">
      <c r="A48" s="30"/>
      <c r="B48" s="30"/>
      <c r="C48" s="30"/>
      <c r="D48" s="21"/>
      <c r="E48" s="21"/>
      <c r="F48" s="51"/>
      <c r="G48" s="82"/>
      <c r="H48" s="51"/>
      <c r="I48" s="23"/>
      <c r="J48" s="130" t="str">
        <f t="shared" ca="1" si="0"/>
        <v/>
      </c>
      <c r="K48" s="47"/>
      <c r="L48" s="38" t="str">
        <f t="shared" ca="1" si="1"/>
        <v/>
      </c>
      <c r="M48" s="47"/>
      <c r="N48" s="39" t="str">
        <f t="shared" ca="1" si="2"/>
        <v/>
      </c>
      <c r="O48" s="30"/>
      <c r="P48" s="30"/>
      <c r="Q48" s="50"/>
      <c r="R48" s="48"/>
      <c r="S48" s="54"/>
      <c r="T48" s="54"/>
      <c r="U48" s="46"/>
      <c r="V48" s="53"/>
      <c r="W48" s="62"/>
      <c r="X48" s="62"/>
      <c r="Y48" s="62"/>
      <c r="Z48" s="62"/>
      <c r="AA48" s="62"/>
      <c r="AB48" s="62"/>
      <c r="AC48" s="62"/>
      <c r="AD48" s="62"/>
      <c r="AE48" s="62"/>
      <c r="AF48" s="62"/>
      <c r="AG48" s="63"/>
      <c r="AH48" s="62"/>
      <c r="AI48" s="62"/>
      <c r="AJ48" s="62"/>
      <c r="AK48" s="62"/>
      <c r="AL48" s="62"/>
      <c r="AM48" s="62"/>
      <c r="AN48" s="63"/>
      <c r="AO48" s="62"/>
      <c r="AP48" s="63"/>
      <c r="AQ48" s="64"/>
      <c r="AR48" s="59"/>
      <c r="AS48" s="114">
        <f>Table9[[#This Row],[T_Total de famílias
Total HHs]]*5</f>
        <v>0</v>
      </c>
      <c r="AT48" s="59"/>
      <c r="AU48" s="132">
        <f>Table9[[#This Row],[P_Total de famílias
Total HHs]]*5</f>
        <v>0</v>
      </c>
      <c r="AV48" s="40"/>
      <c r="AW48" s="40"/>
      <c r="AX48" s="41"/>
      <c r="AY48" s="84"/>
      <c r="AZ48" s="21"/>
      <c r="BA48" s="110" t="str">
        <f t="shared" ca="1" si="3"/>
        <v>00</v>
      </c>
      <c r="BB48" s="110">
        <f ca="1">COUNTIF(BA$10:BA$99,Table9[[#This Row],[All data]])</f>
        <v>89</v>
      </c>
    </row>
    <row r="49" spans="1:54">
      <c r="A49" s="30"/>
      <c r="B49" s="30"/>
      <c r="C49" s="30"/>
      <c r="D49" s="21"/>
      <c r="E49" s="21"/>
      <c r="F49" s="51"/>
      <c r="G49" s="82"/>
      <c r="H49" s="51"/>
      <c r="I49" s="23"/>
      <c r="J49" s="130" t="str">
        <f t="shared" ca="1" si="0"/>
        <v/>
      </c>
      <c r="K49" s="47"/>
      <c r="L49" s="38" t="str">
        <f t="shared" ca="1" si="1"/>
        <v/>
      </c>
      <c r="M49" s="47"/>
      <c r="N49" s="39" t="str">
        <f t="shared" ca="1" si="2"/>
        <v/>
      </c>
      <c r="O49" s="30"/>
      <c r="P49" s="30"/>
      <c r="Q49" s="50"/>
      <c r="R49" s="48"/>
      <c r="S49" s="54"/>
      <c r="T49" s="54"/>
      <c r="U49" s="46"/>
      <c r="V49" s="53"/>
      <c r="W49" s="62"/>
      <c r="X49" s="62"/>
      <c r="Y49" s="62"/>
      <c r="Z49" s="62"/>
      <c r="AA49" s="62"/>
      <c r="AB49" s="62"/>
      <c r="AC49" s="62"/>
      <c r="AD49" s="62"/>
      <c r="AE49" s="62"/>
      <c r="AF49" s="62"/>
      <c r="AG49" s="63"/>
      <c r="AH49" s="62"/>
      <c r="AI49" s="62"/>
      <c r="AJ49" s="62"/>
      <c r="AK49" s="62"/>
      <c r="AL49" s="62"/>
      <c r="AM49" s="62"/>
      <c r="AN49" s="63"/>
      <c r="AO49" s="62"/>
      <c r="AP49" s="63"/>
      <c r="AQ49" s="64"/>
      <c r="AR49" s="59"/>
      <c r="AS49" s="114">
        <f>Table9[[#This Row],[T_Total de famílias
Total HHs]]*5</f>
        <v>0</v>
      </c>
      <c r="AT49" s="59"/>
      <c r="AU49" s="132">
        <f>Table9[[#This Row],[P_Total de famílias
Total HHs]]*5</f>
        <v>0</v>
      </c>
      <c r="AV49" s="40"/>
      <c r="AW49" s="40"/>
      <c r="AX49" s="41"/>
      <c r="AY49" s="84"/>
      <c r="AZ49" s="21"/>
      <c r="BA49" s="110" t="str">
        <f t="shared" ca="1" si="3"/>
        <v>00</v>
      </c>
      <c r="BB49" s="110">
        <f ca="1">COUNTIF(BA$10:BA$99,Table9[[#This Row],[All data]])</f>
        <v>89</v>
      </c>
    </row>
    <row r="50" spans="1:54">
      <c r="A50" s="30"/>
      <c r="B50" s="30"/>
      <c r="C50" s="30"/>
      <c r="D50" s="21"/>
      <c r="E50" s="21"/>
      <c r="F50" s="51"/>
      <c r="G50" s="82"/>
      <c r="H50" s="51"/>
      <c r="I50" s="23"/>
      <c r="J50" s="130" t="str">
        <f t="shared" ca="1" si="0"/>
        <v/>
      </c>
      <c r="K50" s="47"/>
      <c r="L50" s="38" t="str">
        <f t="shared" ca="1" si="1"/>
        <v/>
      </c>
      <c r="M50" s="47"/>
      <c r="N50" s="39" t="str">
        <f t="shared" ca="1" si="2"/>
        <v/>
      </c>
      <c r="O50" s="30"/>
      <c r="P50" s="30"/>
      <c r="Q50" s="50"/>
      <c r="R50" s="48"/>
      <c r="S50" s="54"/>
      <c r="T50" s="54"/>
      <c r="U50" s="46"/>
      <c r="V50" s="53"/>
      <c r="W50" s="62"/>
      <c r="X50" s="62"/>
      <c r="Y50" s="62"/>
      <c r="Z50" s="62"/>
      <c r="AA50" s="62"/>
      <c r="AB50" s="62"/>
      <c r="AC50" s="62"/>
      <c r="AD50" s="62"/>
      <c r="AE50" s="62"/>
      <c r="AF50" s="62"/>
      <c r="AG50" s="63"/>
      <c r="AH50" s="62"/>
      <c r="AI50" s="62"/>
      <c r="AJ50" s="62"/>
      <c r="AK50" s="62"/>
      <c r="AL50" s="62"/>
      <c r="AM50" s="62"/>
      <c r="AN50" s="63"/>
      <c r="AO50" s="62"/>
      <c r="AP50" s="63"/>
      <c r="AQ50" s="64"/>
      <c r="AR50" s="59"/>
      <c r="AS50" s="114">
        <f>Table9[[#This Row],[T_Total de famílias
Total HHs]]*5</f>
        <v>0</v>
      </c>
      <c r="AT50" s="59"/>
      <c r="AU50" s="132">
        <f>Table9[[#This Row],[P_Total de famílias
Total HHs]]*5</f>
        <v>0</v>
      </c>
      <c r="AV50" s="40"/>
      <c r="AW50" s="40"/>
      <c r="AX50" s="41"/>
      <c r="AY50" s="84"/>
      <c r="AZ50" s="21"/>
      <c r="BA50" s="110" t="str">
        <f t="shared" ca="1" si="3"/>
        <v>00</v>
      </c>
      <c r="BB50" s="110">
        <f ca="1">COUNTIF(BA$10:BA$99,Table9[[#This Row],[All data]])</f>
        <v>89</v>
      </c>
    </row>
    <row r="51" spans="1:54">
      <c r="A51" s="30"/>
      <c r="B51" s="30"/>
      <c r="C51" s="30"/>
      <c r="D51" s="21"/>
      <c r="E51" s="21"/>
      <c r="F51" s="51"/>
      <c r="G51" s="82"/>
      <c r="H51" s="51"/>
      <c r="I51" s="23"/>
      <c r="J51" s="130" t="str">
        <f t="shared" ca="1" si="0"/>
        <v/>
      </c>
      <c r="K51" s="47"/>
      <c r="L51" s="38" t="str">
        <f t="shared" ca="1" si="1"/>
        <v/>
      </c>
      <c r="M51" s="47"/>
      <c r="N51" s="39" t="str">
        <f t="shared" ca="1" si="2"/>
        <v/>
      </c>
      <c r="O51" s="30"/>
      <c r="P51" s="30"/>
      <c r="Q51" s="50"/>
      <c r="R51" s="48"/>
      <c r="S51" s="54"/>
      <c r="T51" s="54"/>
      <c r="U51" s="46"/>
      <c r="V51" s="53"/>
      <c r="W51" s="62"/>
      <c r="X51" s="62"/>
      <c r="Y51" s="62"/>
      <c r="Z51" s="62"/>
      <c r="AA51" s="62"/>
      <c r="AB51" s="62"/>
      <c r="AC51" s="62"/>
      <c r="AD51" s="62"/>
      <c r="AE51" s="62"/>
      <c r="AF51" s="62"/>
      <c r="AG51" s="63"/>
      <c r="AH51" s="62"/>
      <c r="AI51" s="62"/>
      <c r="AJ51" s="62"/>
      <c r="AK51" s="62"/>
      <c r="AL51" s="62"/>
      <c r="AM51" s="62"/>
      <c r="AN51" s="63"/>
      <c r="AO51" s="62"/>
      <c r="AP51" s="63"/>
      <c r="AQ51" s="64"/>
      <c r="AR51" s="59"/>
      <c r="AS51" s="114">
        <f>Table9[[#This Row],[T_Total de famílias
Total HHs]]*5</f>
        <v>0</v>
      </c>
      <c r="AT51" s="59"/>
      <c r="AU51" s="132">
        <f>Table9[[#This Row],[P_Total de famílias
Total HHs]]*5</f>
        <v>0</v>
      </c>
      <c r="AV51" s="40"/>
      <c r="AW51" s="40"/>
      <c r="AX51" s="41"/>
      <c r="AY51" s="84"/>
      <c r="AZ51" s="21"/>
      <c r="BA51" s="110" t="str">
        <f t="shared" ca="1" si="3"/>
        <v>00</v>
      </c>
      <c r="BB51" s="110">
        <f ca="1">COUNTIF(BA$10:BA$99,Table9[[#This Row],[All data]])</f>
        <v>89</v>
      </c>
    </row>
    <row r="52" spans="1:54">
      <c r="A52" s="30"/>
      <c r="B52" s="30"/>
      <c r="C52" s="30"/>
      <c r="D52" s="21"/>
      <c r="E52" s="21"/>
      <c r="F52" s="51"/>
      <c r="G52" s="82"/>
      <c r="H52" s="51"/>
      <c r="I52" s="23"/>
      <c r="J52" s="130" t="str">
        <f t="shared" ca="1" si="0"/>
        <v/>
      </c>
      <c r="K52" s="47"/>
      <c r="L52" s="38" t="str">
        <f t="shared" ca="1" si="1"/>
        <v/>
      </c>
      <c r="M52" s="47"/>
      <c r="N52" s="39" t="str">
        <f t="shared" ca="1" si="2"/>
        <v/>
      </c>
      <c r="O52" s="30"/>
      <c r="P52" s="30"/>
      <c r="Q52" s="50"/>
      <c r="R52" s="48"/>
      <c r="S52" s="54"/>
      <c r="T52" s="54"/>
      <c r="U52" s="46"/>
      <c r="V52" s="53"/>
      <c r="W52" s="62"/>
      <c r="X52" s="62"/>
      <c r="Y52" s="62"/>
      <c r="Z52" s="62"/>
      <c r="AA52" s="62"/>
      <c r="AB52" s="62"/>
      <c r="AC52" s="62"/>
      <c r="AD52" s="62"/>
      <c r="AE52" s="62"/>
      <c r="AF52" s="62"/>
      <c r="AG52" s="63"/>
      <c r="AH52" s="62"/>
      <c r="AI52" s="62"/>
      <c r="AJ52" s="62"/>
      <c r="AK52" s="62"/>
      <c r="AL52" s="62"/>
      <c r="AM52" s="62"/>
      <c r="AN52" s="63"/>
      <c r="AO52" s="62"/>
      <c r="AP52" s="63"/>
      <c r="AQ52" s="64"/>
      <c r="AR52" s="59"/>
      <c r="AS52" s="114">
        <f>Table9[[#This Row],[T_Total de famílias
Total HHs]]*5</f>
        <v>0</v>
      </c>
      <c r="AT52" s="59"/>
      <c r="AU52" s="132">
        <f>Table9[[#This Row],[P_Total de famílias
Total HHs]]*5</f>
        <v>0</v>
      </c>
      <c r="AV52" s="40"/>
      <c r="AW52" s="40"/>
      <c r="AX52" s="41"/>
      <c r="AY52" s="84"/>
      <c r="AZ52" s="21"/>
      <c r="BA52" s="110" t="str">
        <f t="shared" ca="1" si="3"/>
        <v>00</v>
      </c>
      <c r="BB52" s="110">
        <f ca="1">COUNTIF(BA$10:BA$99,Table9[[#This Row],[All data]])</f>
        <v>89</v>
      </c>
    </row>
    <row r="53" spans="1:54">
      <c r="A53" s="30"/>
      <c r="B53" s="30"/>
      <c r="C53" s="30"/>
      <c r="D53" s="21"/>
      <c r="E53" s="21"/>
      <c r="F53" s="51"/>
      <c r="G53" s="82"/>
      <c r="H53" s="51"/>
      <c r="I53" s="23"/>
      <c r="J53" s="130" t="str">
        <f t="shared" ca="1" si="0"/>
        <v/>
      </c>
      <c r="K53" s="47"/>
      <c r="L53" s="38" t="str">
        <f t="shared" ca="1" si="1"/>
        <v/>
      </c>
      <c r="M53" s="47"/>
      <c r="N53" s="39" t="str">
        <f t="shared" ca="1" si="2"/>
        <v/>
      </c>
      <c r="O53" s="30"/>
      <c r="P53" s="30"/>
      <c r="Q53" s="50"/>
      <c r="R53" s="48"/>
      <c r="S53" s="54"/>
      <c r="T53" s="54"/>
      <c r="U53" s="46"/>
      <c r="V53" s="53"/>
      <c r="W53" s="62"/>
      <c r="X53" s="62"/>
      <c r="Y53" s="62"/>
      <c r="Z53" s="62"/>
      <c r="AA53" s="62"/>
      <c r="AB53" s="62"/>
      <c r="AC53" s="62"/>
      <c r="AD53" s="62"/>
      <c r="AE53" s="62"/>
      <c r="AF53" s="62"/>
      <c r="AG53" s="63"/>
      <c r="AH53" s="62"/>
      <c r="AI53" s="62"/>
      <c r="AJ53" s="62"/>
      <c r="AK53" s="62"/>
      <c r="AL53" s="62"/>
      <c r="AM53" s="62"/>
      <c r="AN53" s="63"/>
      <c r="AO53" s="62"/>
      <c r="AP53" s="63"/>
      <c r="AQ53" s="64"/>
      <c r="AR53" s="59"/>
      <c r="AS53" s="114">
        <f>Table9[[#This Row],[T_Total de famílias
Total HHs]]*5</f>
        <v>0</v>
      </c>
      <c r="AT53" s="59"/>
      <c r="AU53" s="132">
        <f>Table9[[#This Row],[P_Total de famílias
Total HHs]]*5</f>
        <v>0</v>
      </c>
      <c r="AV53" s="40"/>
      <c r="AW53" s="40"/>
      <c r="AX53" s="41"/>
      <c r="AY53" s="84"/>
      <c r="AZ53" s="21"/>
      <c r="BA53" s="110" t="str">
        <f t="shared" ca="1" si="3"/>
        <v>00</v>
      </c>
      <c r="BB53" s="110">
        <f ca="1">COUNTIF(BA$10:BA$99,Table9[[#This Row],[All data]])</f>
        <v>89</v>
      </c>
    </row>
    <row r="54" spans="1:54">
      <c r="A54" s="30"/>
      <c r="B54" s="30"/>
      <c r="C54" s="30"/>
      <c r="D54" s="21"/>
      <c r="E54" s="21"/>
      <c r="F54" s="51"/>
      <c r="G54" s="82"/>
      <c r="H54" s="51"/>
      <c r="I54" s="23"/>
      <c r="J54" s="130" t="str">
        <f t="shared" ca="1" si="0"/>
        <v/>
      </c>
      <c r="K54" s="47"/>
      <c r="L54" s="38" t="str">
        <f t="shared" ca="1" si="1"/>
        <v/>
      </c>
      <c r="M54" s="47"/>
      <c r="N54" s="39" t="str">
        <f t="shared" ca="1" si="2"/>
        <v/>
      </c>
      <c r="O54" s="30"/>
      <c r="P54" s="30"/>
      <c r="Q54" s="50"/>
      <c r="R54" s="48"/>
      <c r="S54" s="54"/>
      <c r="T54" s="54"/>
      <c r="U54" s="46"/>
      <c r="V54" s="53"/>
      <c r="W54" s="62"/>
      <c r="X54" s="62"/>
      <c r="Y54" s="62"/>
      <c r="Z54" s="62"/>
      <c r="AA54" s="62"/>
      <c r="AB54" s="62"/>
      <c r="AC54" s="62"/>
      <c r="AD54" s="62"/>
      <c r="AE54" s="62"/>
      <c r="AF54" s="62"/>
      <c r="AG54" s="63"/>
      <c r="AH54" s="62"/>
      <c r="AI54" s="62"/>
      <c r="AJ54" s="62"/>
      <c r="AK54" s="62"/>
      <c r="AL54" s="62"/>
      <c r="AM54" s="62"/>
      <c r="AN54" s="63"/>
      <c r="AO54" s="62"/>
      <c r="AP54" s="63"/>
      <c r="AQ54" s="64"/>
      <c r="AR54" s="59"/>
      <c r="AS54" s="114">
        <f>Table9[[#This Row],[T_Total de famílias
Total HHs]]*5</f>
        <v>0</v>
      </c>
      <c r="AT54" s="59"/>
      <c r="AU54" s="132">
        <f>Table9[[#This Row],[P_Total de famílias
Total HHs]]*5</f>
        <v>0</v>
      </c>
      <c r="AV54" s="40"/>
      <c r="AW54" s="40"/>
      <c r="AX54" s="41"/>
      <c r="AY54" s="84"/>
      <c r="AZ54" s="21"/>
      <c r="BA54" s="110" t="str">
        <f t="shared" ca="1" si="3"/>
        <v>00</v>
      </c>
      <c r="BB54" s="110">
        <f ca="1">COUNTIF(BA$10:BA$99,Table9[[#This Row],[All data]])</f>
        <v>89</v>
      </c>
    </row>
    <row r="55" spans="1:54">
      <c r="A55" s="30"/>
      <c r="B55" s="30"/>
      <c r="C55" s="30"/>
      <c r="D55" s="21"/>
      <c r="E55" s="21"/>
      <c r="F55" s="51"/>
      <c r="G55" s="82"/>
      <c r="H55" s="51"/>
      <c r="I55" s="23"/>
      <c r="J55" s="130" t="str">
        <f t="shared" ca="1" si="0"/>
        <v/>
      </c>
      <c r="K55" s="47"/>
      <c r="L55" s="38" t="str">
        <f t="shared" ca="1" si="1"/>
        <v/>
      </c>
      <c r="M55" s="47"/>
      <c r="N55" s="39" t="str">
        <f t="shared" ca="1" si="2"/>
        <v/>
      </c>
      <c r="O55" s="30"/>
      <c r="P55" s="30"/>
      <c r="Q55" s="50"/>
      <c r="R55" s="48"/>
      <c r="S55" s="54"/>
      <c r="T55" s="54"/>
      <c r="U55" s="46"/>
      <c r="V55" s="53"/>
      <c r="W55" s="62"/>
      <c r="X55" s="62"/>
      <c r="Y55" s="62"/>
      <c r="Z55" s="62"/>
      <c r="AA55" s="62"/>
      <c r="AB55" s="62"/>
      <c r="AC55" s="62"/>
      <c r="AD55" s="62"/>
      <c r="AE55" s="62"/>
      <c r="AF55" s="62"/>
      <c r="AG55" s="63"/>
      <c r="AH55" s="62"/>
      <c r="AI55" s="62"/>
      <c r="AJ55" s="62"/>
      <c r="AK55" s="62"/>
      <c r="AL55" s="62"/>
      <c r="AM55" s="62"/>
      <c r="AN55" s="63"/>
      <c r="AO55" s="62"/>
      <c r="AP55" s="63"/>
      <c r="AQ55" s="64"/>
      <c r="AR55" s="59"/>
      <c r="AS55" s="114">
        <f>Table9[[#This Row],[T_Total de famílias
Total HHs]]*5</f>
        <v>0</v>
      </c>
      <c r="AT55" s="59"/>
      <c r="AU55" s="132">
        <f>Table9[[#This Row],[P_Total de famílias
Total HHs]]*5</f>
        <v>0</v>
      </c>
      <c r="AV55" s="40"/>
      <c r="AW55" s="40"/>
      <c r="AX55" s="41"/>
      <c r="AY55" s="84"/>
      <c r="AZ55" s="21"/>
      <c r="BA55" s="110" t="str">
        <f t="shared" ca="1" si="3"/>
        <v>00</v>
      </c>
      <c r="BB55" s="110">
        <f ca="1">COUNTIF(BA$10:BA$99,Table9[[#This Row],[All data]])</f>
        <v>89</v>
      </c>
    </row>
    <row r="56" spans="1:54">
      <c r="A56" s="30"/>
      <c r="B56" s="30"/>
      <c r="C56" s="30"/>
      <c r="D56" s="21"/>
      <c r="E56" s="21"/>
      <c r="F56" s="51"/>
      <c r="G56" s="82"/>
      <c r="H56" s="51"/>
      <c r="I56" s="23"/>
      <c r="J56" s="130" t="str">
        <f t="shared" ca="1" si="0"/>
        <v/>
      </c>
      <c r="K56" s="47"/>
      <c r="L56" s="38" t="str">
        <f t="shared" ca="1" si="1"/>
        <v/>
      </c>
      <c r="M56" s="47"/>
      <c r="N56" s="39" t="str">
        <f t="shared" ca="1" si="2"/>
        <v/>
      </c>
      <c r="O56" s="30"/>
      <c r="P56" s="30"/>
      <c r="Q56" s="50"/>
      <c r="R56" s="48"/>
      <c r="S56" s="54"/>
      <c r="T56" s="54"/>
      <c r="U56" s="46"/>
      <c r="V56" s="53"/>
      <c r="W56" s="62"/>
      <c r="X56" s="62"/>
      <c r="Y56" s="62"/>
      <c r="Z56" s="62"/>
      <c r="AA56" s="62"/>
      <c r="AB56" s="62"/>
      <c r="AC56" s="62"/>
      <c r="AD56" s="62"/>
      <c r="AE56" s="62"/>
      <c r="AF56" s="62"/>
      <c r="AG56" s="63"/>
      <c r="AH56" s="62"/>
      <c r="AI56" s="62"/>
      <c r="AJ56" s="62"/>
      <c r="AK56" s="62"/>
      <c r="AL56" s="62"/>
      <c r="AM56" s="62"/>
      <c r="AN56" s="63"/>
      <c r="AO56" s="62"/>
      <c r="AP56" s="63"/>
      <c r="AQ56" s="64"/>
      <c r="AR56" s="59"/>
      <c r="AS56" s="114">
        <f>Table9[[#This Row],[T_Total de famílias
Total HHs]]*5</f>
        <v>0</v>
      </c>
      <c r="AT56" s="59"/>
      <c r="AU56" s="132">
        <f>Table9[[#This Row],[P_Total de famílias
Total HHs]]*5</f>
        <v>0</v>
      </c>
      <c r="AV56" s="40"/>
      <c r="AW56" s="40"/>
      <c r="AX56" s="41"/>
      <c r="AY56" s="84"/>
      <c r="AZ56" s="21"/>
      <c r="BA56" s="110" t="str">
        <f t="shared" ca="1" si="3"/>
        <v>00</v>
      </c>
      <c r="BB56" s="110">
        <f ca="1">COUNTIF(BA$10:BA$99,Table9[[#This Row],[All data]])</f>
        <v>89</v>
      </c>
    </row>
    <row r="57" spans="1:54">
      <c r="A57" s="30"/>
      <c r="B57" s="30"/>
      <c r="C57" s="30"/>
      <c r="D57" s="21"/>
      <c r="E57" s="21"/>
      <c r="F57" s="51"/>
      <c r="G57" s="82"/>
      <c r="H57" s="51"/>
      <c r="I57" s="23"/>
      <c r="J57" s="130" t="str">
        <f t="shared" ca="1" si="0"/>
        <v/>
      </c>
      <c r="K57" s="47"/>
      <c r="L57" s="38" t="str">
        <f t="shared" ca="1" si="1"/>
        <v/>
      </c>
      <c r="M57" s="47"/>
      <c r="N57" s="39" t="str">
        <f t="shared" ca="1" si="2"/>
        <v/>
      </c>
      <c r="O57" s="30"/>
      <c r="P57" s="30"/>
      <c r="Q57" s="50"/>
      <c r="R57" s="48"/>
      <c r="S57" s="54"/>
      <c r="T57" s="54"/>
      <c r="U57" s="46"/>
      <c r="V57" s="53"/>
      <c r="W57" s="62"/>
      <c r="X57" s="62"/>
      <c r="Y57" s="62"/>
      <c r="Z57" s="62"/>
      <c r="AA57" s="62"/>
      <c r="AB57" s="62"/>
      <c r="AC57" s="62"/>
      <c r="AD57" s="62"/>
      <c r="AE57" s="62"/>
      <c r="AF57" s="62"/>
      <c r="AG57" s="63"/>
      <c r="AH57" s="62"/>
      <c r="AI57" s="62"/>
      <c r="AJ57" s="62"/>
      <c r="AK57" s="62"/>
      <c r="AL57" s="62"/>
      <c r="AM57" s="62"/>
      <c r="AN57" s="63"/>
      <c r="AO57" s="62"/>
      <c r="AP57" s="63"/>
      <c r="AQ57" s="64"/>
      <c r="AR57" s="59"/>
      <c r="AS57" s="114">
        <f>Table9[[#This Row],[T_Total de famílias
Total HHs]]*5</f>
        <v>0</v>
      </c>
      <c r="AT57" s="59"/>
      <c r="AU57" s="132">
        <f>Table9[[#This Row],[P_Total de famílias
Total HHs]]*5</f>
        <v>0</v>
      </c>
      <c r="AV57" s="40"/>
      <c r="AW57" s="40"/>
      <c r="AX57" s="41"/>
      <c r="AY57" s="84"/>
      <c r="AZ57" s="21"/>
      <c r="BA57" s="110" t="str">
        <f t="shared" ca="1" si="3"/>
        <v>00</v>
      </c>
      <c r="BB57" s="110">
        <f ca="1">COUNTIF(BA$10:BA$99,Table9[[#This Row],[All data]])</f>
        <v>89</v>
      </c>
    </row>
    <row r="58" spans="1:54">
      <c r="A58" s="30"/>
      <c r="B58" s="30"/>
      <c r="C58" s="30"/>
      <c r="D58" s="21"/>
      <c r="E58" s="21"/>
      <c r="F58" s="51"/>
      <c r="G58" s="82"/>
      <c r="H58" s="51"/>
      <c r="I58" s="23"/>
      <c r="J58" s="130" t="str">
        <f t="shared" ca="1" si="0"/>
        <v/>
      </c>
      <c r="K58" s="47"/>
      <c r="L58" s="38" t="str">
        <f t="shared" ca="1" si="1"/>
        <v/>
      </c>
      <c r="M58" s="47"/>
      <c r="N58" s="39" t="str">
        <f t="shared" ca="1" si="2"/>
        <v/>
      </c>
      <c r="O58" s="30"/>
      <c r="P58" s="30"/>
      <c r="Q58" s="50"/>
      <c r="R58" s="48"/>
      <c r="S58" s="54"/>
      <c r="T58" s="54"/>
      <c r="U58" s="46"/>
      <c r="V58" s="53"/>
      <c r="W58" s="62"/>
      <c r="X58" s="62"/>
      <c r="Y58" s="62"/>
      <c r="Z58" s="62"/>
      <c r="AA58" s="62"/>
      <c r="AB58" s="62"/>
      <c r="AC58" s="62"/>
      <c r="AD58" s="62"/>
      <c r="AE58" s="62"/>
      <c r="AF58" s="62"/>
      <c r="AG58" s="63"/>
      <c r="AH58" s="62"/>
      <c r="AI58" s="62"/>
      <c r="AJ58" s="62"/>
      <c r="AK58" s="62"/>
      <c r="AL58" s="62"/>
      <c r="AM58" s="62"/>
      <c r="AN58" s="63"/>
      <c r="AO58" s="62"/>
      <c r="AP58" s="63"/>
      <c r="AQ58" s="64"/>
      <c r="AR58" s="59"/>
      <c r="AS58" s="114">
        <f>Table9[[#This Row],[T_Total de famílias
Total HHs]]*5</f>
        <v>0</v>
      </c>
      <c r="AT58" s="59"/>
      <c r="AU58" s="132">
        <f>Table9[[#This Row],[P_Total de famílias
Total HHs]]*5</f>
        <v>0</v>
      </c>
      <c r="AV58" s="40"/>
      <c r="AW58" s="40"/>
      <c r="AX58" s="41"/>
      <c r="AY58" s="84"/>
      <c r="AZ58" s="21"/>
      <c r="BA58" s="110" t="str">
        <f t="shared" ca="1" si="3"/>
        <v>00</v>
      </c>
      <c r="BB58" s="110">
        <f ca="1">COUNTIF(BA$10:BA$99,Table9[[#This Row],[All data]])</f>
        <v>89</v>
      </c>
    </row>
    <row r="59" spans="1:54">
      <c r="A59" s="30"/>
      <c r="B59" s="30"/>
      <c r="C59" s="30"/>
      <c r="D59" s="21"/>
      <c r="E59" s="21"/>
      <c r="F59" s="51"/>
      <c r="G59" s="82"/>
      <c r="H59" s="51"/>
      <c r="I59" s="23"/>
      <c r="J59" s="130" t="str">
        <f t="shared" ca="1" si="0"/>
        <v/>
      </c>
      <c r="K59" s="47"/>
      <c r="L59" s="38" t="str">
        <f t="shared" ca="1" si="1"/>
        <v/>
      </c>
      <c r="M59" s="47"/>
      <c r="N59" s="39" t="str">
        <f t="shared" ca="1" si="2"/>
        <v/>
      </c>
      <c r="O59" s="30"/>
      <c r="P59" s="30"/>
      <c r="Q59" s="50"/>
      <c r="R59" s="48"/>
      <c r="S59" s="54"/>
      <c r="T59" s="54"/>
      <c r="U59" s="46"/>
      <c r="V59" s="53"/>
      <c r="W59" s="62"/>
      <c r="X59" s="62"/>
      <c r="Y59" s="62"/>
      <c r="Z59" s="62"/>
      <c r="AA59" s="62"/>
      <c r="AB59" s="62"/>
      <c r="AC59" s="62"/>
      <c r="AD59" s="62"/>
      <c r="AE59" s="62"/>
      <c r="AF59" s="62"/>
      <c r="AG59" s="63"/>
      <c r="AH59" s="62"/>
      <c r="AI59" s="62"/>
      <c r="AJ59" s="62"/>
      <c r="AK59" s="62"/>
      <c r="AL59" s="62"/>
      <c r="AM59" s="62"/>
      <c r="AN59" s="63"/>
      <c r="AO59" s="62"/>
      <c r="AP59" s="63"/>
      <c r="AQ59" s="64"/>
      <c r="AR59" s="59"/>
      <c r="AS59" s="114">
        <f>Table9[[#This Row],[T_Total de famílias
Total HHs]]*5</f>
        <v>0</v>
      </c>
      <c r="AT59" s="59"/>
      <c r="AU59" s="132">
        <f>Table9[[#This Row],[P_Total de famílias
Total HHs]]*5</f>
        <v>0</v>
      </c>
      <c r="AV59" s="40"/>
      <c r="AW59" s="40"/>
      <c r="AX59" s="41"/>
      <c r="AY59" s="84"/>
      <c r="AZ59" s="21"/>
      <c r="BA59" s="110" t="str">
        <f t="shared" ca="1" si="3"/>
        <v>00</v>
      </c>
      <c r="BB59" s="110">
        <f ca="1">COUNTIF(BA$10:BA$99,Table9[[#This Row],[All data]])</f>
        <v>89</v>
      </c>
    </row>
    <row r="60" spans="1:54">
      <c r="A60" s="30"/>
      <c r="B60" s="30"/>
      <c r="C60" s="30"/>
      <c r="D60" s="21"/>
      <c r="E60" s="21"/>
      <c r="F60" s="51"/>
      <c r="G60" s="82"/>
      <c r="H60" s="51"/>
      <c r="I60" s="23"/>
      <c r="J60" s="130" t="str">
        <f t="shared" ca="1" si="0"/>
        <v/>
      </c>
      <c r="K60" s="47"/>
      <c r="L60" s="38" t="str">
        <f t="shared" ca="1" si="1"/>
        <v/>
      </c>
      <c r="M60" s="47"/>
      <c r="N60" s="39" t="str">
        <f t="shared" ca="1" si="2"/>
        <v/>
      </c>
      <c r="O60" s="30"/>
      <c r="P60" s="30"/>
      <c r="Q60" s="50"/>
      <c r="R60" s="48"/>
      <c r="S60" s="54"/>
      <c r="T60" s="54"/>
      <c r="U60" s="46"/>
      <c r="V60" s="53"/>
      <c r="W60" s="62"/>
      <c r="X60" s="62"/>
      <c r="Y60" s="62"/>
      <c r="Z60" s="62"/>
      <c r="AA60" s="62"/>
      <c r="AB60" s="62"/>
      <c r="AC60" s="62"/>
      <c r="AD60" s="62"/>
      <c r="AE60" s="62"/>
      <c r="AF60" s="62"/>
      <c r="AG60" s="63"/>
      <c r="AH60" s="62"/>
      <c r="AI60" s="62"/>
      <c r="AJ60" s="62"/>
      <c r="AK60" s="62"/>
      <c r="AL60" s="62"/>
      <c r="AM60" s="62"/>
      <c r="AN60" s="63"/>
      <c r="AO60" s="62"/>
      <c r="AP60" s="63"/>
      <c r="AQ60" s="64"/>
      <c r="AR60" s="59"/>
      <c r="AS60" s="114">
        <f>Table9[[#This Row],[T_Total de famílias
Total HHs]]*5</f>
        <v>0</v>
      </c>
      <c r="AT60" s="59"/>
      <c r="AU60" s="132">
        <f>Table9[[#This Row],[P_Total de famílias
Total HHs]]*5</f>
        <v>0</v>
      </c>
      <c r="AV60" s="40"/>
      <c r="AW60" s="40"/>
      <c r="AX60" s="41"/>
      <c r="AY60" s="84"/>
      <c r="AZ60" s="21"/>
      <c r="BA60" s="110" t="str">
        <f t="shared" ca="1" si="3"/>
        <v>00</v>
      </c>
      <c r="BB60" s="110">
        <f ca="1">COUNTIF(BA$10:BA$99,Table9[[#This Row],[All data]])</f>
        <v>89</v>
      </c>
    </row>
    <row r="61" spans="1:54">
      <c r="A61" s="30"/>
      <c r="B61" s="30"/>
      <c r="C61" s="30"/>
      <c r="D61" s="21"/>
      <c r="E61" s="21"/>
      <c r="F61" s="51"/>
      <c r="G61" s="82"/>
      <c r="H61" s="51"/>
      <c r="I61" s="23"/>
      <c r="J61" s="130" t="str">
        <f t="shared" ca="1" si="0"/>
        <v/>
      </c>
      <c r="K61" s="47"/>
      <c r="L61" s="38" t="str">
        <f t="shared" ca="1" si="1"/>
        <v/>
      </c>
      <c r="M61" s="47"/>
      <c r="N61" s="39" t="str">
        <f t="shared" ca="1" si="2"/>
        <v/>
      </c>
      <c r="O61" s="30"/>
      <c r="P61" s="30"/>
      <c r="Q61" s="50"/>
      <c r="R61" s="48"/>
      <c r="S61" s="54"/>
      <c r="T61" s="54"/>
      <c r="U61" s="46"/>
      <c r="V61" s="53"/>
      <c r="W61" s="62"/>
      <c r="X61" s="62"/>
      <c r="Y61" s="62"/>
      <c r="Z61" s="62"/>
      <c r="AA61" s="62"/>
      <c r="AB61" s="62"/>
      <c r="AC61" s="62"/>
      <c r="AD61" s="62"/>
      <c r="AE61" s="62"/>
      <c r="AF61" s="62"/>
      <c r="AG61" s="63"/>
      <c r="AH61" s="62"/>
      <c r="AI61" s="62"/>
      <c r="AJ61" s="62"/>
      <c r="AK61" s="62"/>
      <c r="AL61" s="62"/>
      <c r="AM61" s="62"/>
      <c r="AN61" s="63"/>
      <c r="AO61" s="62"/>
      <c r="AP61" s="63"/>
      <c r="AQ61" s="64"/>
      <c r="AR61" s="59"/>
      <c r="AS61" s="114">
        <f>Table9[[#This Row],[T_Total de famílias
Total HHs]]*5</f>
        <v>0</v>
      </c>
      <c r="AT61" s="59"/>
      <c r="AU61" s="132">
        <f>Table9[[#This Row],[P_Total de famílias
Total HHs]]*5</f>
        <v>0</v>
      </c>
      <c r="AV61" s="40"/>
      <c r="AW61" s="40"/>
      <c r="AX61" s="41"/>
      <c r="AY61" s="84"/>
      <c r="AZ61" s="21"/>
      <c r="BA61" s="110" t="str">
        <f t="shared" ca="1" si="3"/>
        <v>00</v>
      </c>
      <c r="BB61" s="110">
        <f ca="1">COUNTIF(BA$10:BA$99,Table9[[#This Row],[All data]])</f>
        <v>89</v>
      </c>
    </row>
    <row r="62" spans="1:54">
      <c r="A62" s="30"/>
      <c r="B62" s="30"/>
      <c r="C62" s="30"/>
      <c r="D62" s="21"/>
      <c r="E62" s="21"/>
      <c r="F62" s="51"/>
      <c r="G62" s="82"/>
      <c r="H62" s="51"/>
      <c r="I62" s="23"/>
      <c r="J62" s="130" t="str">
        <f t="shared" ca="1" si="0"/>
        <v/>
      </c>
      <c r="K62" s="47"/>
      <c r="L62" s="38" t="str">
        <f t="shared" ca="1" si="1"/>
        <v/>
      </c>
      <c r="M62" s="47"/>
      <c r="N62" s="39" t="str">
        <f t="shared" ca="1" si="2"/>
        <v/>
      </c>
      <c r="O62" s="30"/>
      <c r="P62" s="30"/>
      <c r="Q62" s="50"/>
      <c r="R62" s="48"/>
      <c r="S62" s="54"/>
      <c r="T62" s="54"/>
      <c r="U62" s="46"/>
      <c r="V62" s="53"/>
      <c r="W62" s="62"/>
      <c r="X62" s="62"/>
      <c r="Y62" s="62"/>
      <c r="Z62" s="62"/>
      <c r="AA62" s="62"/>
      <c r="AB62" s="62"/>
      <c r="AC62" s="62"/>
      <c r="AD62" s="62"/>
      <c r="AE62" s="62"/>
      <c r="AF62" s="62"/>
      <c r="AG62" s="63"/>
      <c r="AH62" s="62"/>
      <c r="AI62" s="62"/>
      <c r="AJ62" s="62"/>
      <c r="AK62" s="62"/>
      <c r="AL62" s="62"/>
      <c r="AM62" s="62"/>
      <c r="AN62" s="63"/>
      <c r="AO62" s="62"/>
      <c r="AP62" s="63"/>
      <c r="AQ62" s="64"/>
      <c r="AR62" s="59"/>
      <c r="AS62" s="114">
        <f>Table9[[#This Row],[T_Total de famílias
Total HHs]]*5</f>
        <v>0</v>
      </c>
      <c r="AT62" s="59"/>
      <c r="AU62" s="132">
        <f>Table9[[#This Row],[P_Total de famílias
Total HHs]]*5</f>
        <v>0</v>
      </c>
      <c r="AV62" s="40"/>
      <c r="AW62" s="40"/>
      <c r="AX62" s="41"/>
      <c r="AY62" s="84"/>
      <c r="AZ62" s="21"/>
      <c r="BA62" s="110" t="str">
        <f t="shared" ca="1" si="3"/>
        <v>00</v>
      </c>
      <c r="BB62" s="110">
        <f ca="1">COUNTIF(BA$10:BA$99,Table9[[#This Row],[All data]])</f>
        <v>89</v>
      </c>
    </row>
    <row r="63" spans="1:54">
      <c r="A63" s="30"/>
      <c r="B63" s="30"/>
      <c r="C63" s="30"/>
      <c r="D63" s="21"/>
      <c r="E63" s="21"/>
      <c r="F63" s="51"/>
      <c r="G63" s="82"/>
      <c r="H63" s="51"/>
      <c r="I63" s="23"/>
      <c r="J63" s="130" t="str">
        <f t="shared" ca="1" si="0"/>
        <v/>
      </c>
      <c r="K63" s="47"/>
      <c r="L63" s="38" t="str">
        <f t="shared" ca="1" si="1"/>
        <v/>
      </c>
      <c r="M63" s="47"/>
      <c r="N63" s="39" t="str">
        <f t="shared" ca="1" si="2"/>
        <v/>
      </c>
      <c r="O63" s="30"/>
      <c r="P63" s="30"/>
      <c r="Q63" s="50"/>
      <c r="R63" s="48"/>
      <c r="S63" s="54"/>
      <c r="T63" s="54"/>
      <c r="U63" s="46"/>
      <c r="V63" s="53"/>
      <c r="W63" s="62"/>
      <c r="X63" s="62"/>
      <c r="Y63" s="62"/>
      <c r="Z63" s="62"/>
      <c r="AA63" s="62"/>
      <c r="AB63" s="62"/>
      <c r="AC63" s="62"/>
      <c r="AD63" s="62"/>
      <c r="AE63" s="62"/>
      <c r="AF63" s="62"/>
      <c r="AG63" s="63"/>
      <c r="AH63" s="62"/>
      <c r="AI63" s="62"/>
      <c r="AJ63" s="62"/>
      <c r="AK63" s="62"/>
      <c r="AL63" s="62"/>
      <c r="AM63" s="62"/>
      <c r="AN63" s="63"/>
      <c r="AO63" s="62"/>
      <c r="AP63" s="63"/>
      <c r="AQ63" s="64"/>
      <c r="AR63" s="59"/>
      <c r="AS63" s="114">
        <f>Table9[[#This Row],[T_Total de famílias
Total HHs]]*5</f>
        <v>0</v>
      </c>
      <c r="AT63" s="59"/>
      <c r="AU63" s="132">
        <f>Table9[[#This Row],[P_Total de famílias
Total HHs]]*5</f>
        <v>0</v>
      </c>
      <c r="AV63" s="40"/>
      <c r="AW63" s="40"/>
      <c r="AX63" s="41"/>
      <c r="AY63" s="84"/>
      <c r="AZ63" s="21"/>
      <c r="BA63" s="110" t="str">
        <f t="shared" ca="1" si="3"/>
        <v>00</v>
      </c>
      <c r="BB63" s="110">
        <f ca="1">COUNTIF(BA$10:BA$99,Table9[[#This Row],[All data]])</f>
        <v>89</v>
      </c>
    </row>
    <row r="64" spans="1:54">
      <c r="A64" s="30"/>
      <c r="B64" s="30"/>
      <c r="C64" s="30"/>
      <c r="D64" s="21"/>
      <c r="E64" s="21"/>
      <c r="F64" s="51"/>
      <c r="G64" s="82"/>
      <c r="H64" s="51"/>
      <c r="I64" s="23"/>
      <c r="J64" s="130" t="str">
        <f t="shared" ca="1" si="0"/>
        <v/>
      </c>
      <c r="K64" s="47"/>
      <c r="L64" s="38" t="str">
        <f t="shared" ca="1" si="1"/>
        <v/>
      </c>
      <c r="M64" s="47"/>
      <c r="N64" s="39" t="str">
        <f t="shared" ca="1" si="2"/>
        <v/>
      </c>
      <c r="O64" s="30"/>
      <c r="P64" s="30"/>
      <c r="Q64" s="50"/>
      <c r="R64" s="48"/>
      <c r="S64" s="54"/>
      <c r="T64" s="54"/>
      <c r="U64" s="46"/>
      <c r="V64" s="53"/>
      <c r="W64" s="62"/>
      <c r="X64" s="62"/>
      <c r="Y64" s="62"/>
      <c r="Z64" s="62"/>
      <c r="AA64" s="62"/>
      <c r="AB64" s="62"/>
      <c r="AC64" s="62"/>
      <c r="AD64" s="62"/>
      <c r="AE64" s="62"/>
      <c r="AF64" s="62"/>
      <c r="AG64" s="63"/>
      <c r="AH64" s="62"/>
      <c r="AI64" s="62"/>
      <c r="AJ64" s="62"/>
      <c r="AK64" s="62"/>
      <c r="AL64" s="62"/>
      <c r="AM64" s="62"/>
      <c r="AN64" s="63"/>
      <c r="AO64" s="62"/>
      <c r="AP64" s="63"/>
      <c r="AQ64" s="64"/>
      <c r="AR64" s="59"/>
      <c r="AS64" s="114">
        <f>Table9[[#This Row],[T_Total de famílias
Total HHs]]*5</f>
        <v>0</v>
      </c>
      <c r="AT64" s="59"/>
      <c r="AU64" s="132">
        <f>Table9[[#This Row],[P_Total de famílias
Total HHs]]*5</f>
        <v>0</v>
      </c>
      <c r="AV64" s="40"/>
      <c r="AW64" s="40"/>
      <c r="AX64" s="41"/>
      <c r="AY64" s="84"/>
      <c r="AZ64" s="21"/>
      <c r="BA64" s="110" t="str">
        <f t="shared" ca="1" si="3"/>
        <v>00</v>
      </c>
      <c r="BB64" s="110">
        <f ca="1">COUNTIF(BA$10:BA$99,Table9[[#This Row],[All data]])</f>
        <v>89</v>
      </c>
    </row>
    <row r="65" spans="1:54">
      <c r="A65" s="30"/>
      <c r="B65" s="30"/>
      <c r="C65" s="30"/>
      <c r="D65" s="21"/>
      <c r="E65" s="21"/>
      <c r="F65" s="51"/>
      <c r="G65" s="82"/>
      <c r="H65" s="51"/>
      <c r="I65" s="23"/>
      <c r="J65" s="130" t="str">
        <f t="shared" ca="1" si="0"/>
        <v/>
      </c>
      <c r="K65" s="47"/>
      <c r="L65" s="38" t="str">
        <f t="shared" ca="1" si="1"/>
        <v/>
      </c>
      <c r="M65" s="47"/>
      <c r="N65" s="39" t="str">
        <f t="shared" ca="1" si="2"/>
        <v/>
      </c>
      <c r="O65" s="30"/>
      <c r="P65" s="30"/>
      <c r="Q65" s="50"/>
      <c r="R65" s="48"/>
      <c r="S65" s="54"/>
      <c r="T65" s="54"/>
      <c r="U65" s="46"/>
      <c r="V65" s="53"/>
      <c r="W65" s="62"/>
      <c r="X65" s="62"/>
      <c r="Y65" s="62"/>
      <c r="Z65" s="62"/>
      <c r="AA65" s="62"/>
      <c r="AB65" s="62"/>
      <c r="AC65" s="62"/>
      <c r="AD65" s="62"/>
      <c r="AE65" s="62"/>
      <c r="AF65" s="62"/>
      <c r="AG65" s="63"/>
      <c r="AH65" s="62"/>
      <c r="AI65" s="62"/>
      <c r="AJ65" s="62"/>
      <c r="AK65" s="62"/>
      <c r="AL65" s="62"/>
      <c r="AM65" s="62"/>
      <c r="AN65" s="63"/>
      <c r="AO65" s="62"/>
      <c r="AP65" s="63"/>
      <c r="AQ65" s="64"/>
      <c r="AR65" s="59"/>
      <c r="AS65" s="114">
        <f>Table9[[#This Row],[T_Total de famílias
Total HHs]]*5</f>
        <v>0</v>
      </c>
      <c r="AT65" s="59"/>
      <c r="AU65" s="132">
        <f>Table9[[#This Row],[P_Total de famílias
Total HHs]]*5</f>
        <v>0</v>
      </c>
      <c r="AV65" s="40"/>
      <c r="AW65" s="40"/>
      <c r="AX65" s="41"/>
      <c r="AY65" s="84"/>
      <c r="AZ65" s="21"/>
      <c r="BA65" s="110" t="str">
        <f t="shared" ca="1" si="3"/>
        <v>00</v>
      </c>
      <c r="BB65" s="110">
        <f ca="1">COUNTIF(BA$10:BA$99,Table9[[#This Row],[All data]])</f>
        <v>89</v>
      </c>
    </row>
    <row r="66" spans="1:54">
      <c r="A66" s="30"/>
      <c r="B66" s="30"/>
      <c r="C66" s="30"/>
      <c r="D66" s="21"/>
      <c r="E66" s="21"/>
      <c r="F66" s="51"/>
      <c r="G66" s="82"/>
      <c r="H66" s="51"/>
      <c r="I66" s="23"/>
      <c r="J66" s="130" t="str">
        <f t="shared" ca="1" si="0"/>
        <v/>
      </c>
      <c r="K66" s="47"/>
      <c r="L66" s="38" t="str">
        <f t="shared" ca="1" si="1"/>
        <v/>
      </c>
      <c r="M66" s="47"/>
      <c r="N66" s="39" t="str">
        <f t="shared" ca="1" si="2"/>
        <v/>
      </c>
      <c r="O66" s="30"/>
      <c r="P66" s="30"/>
      <c r="Q66" s="30"/>
      <c r="R66" s="48"/>
      <c r="S66" s="54"/>
      <c r="T66" s="54"/>
      <c r="U66" s="46"/>
      <c r="V66" s="53"/>
      <c r="W66" s="62"/>
      <c r="X66" s="62"/>
      <c r="Y66" s="62"/>
      <c r="Z66" s="62"/>
      <c r="AA66" s="62"/>
      <c r="AB66" s="62"/>
      <c r="AC66" s="62"/>
      <c r="AD66" s="62"/>
      <c r="AE66" s="62"/>
      <c r="AF66" s="62"/>
      <c r="AG66" s="63"/>
      <c r="AH66" s="62"/>
      <c r="AI66" s="62"/>
      <c r="AJ66" s="62"/>
      <c r="AK66" s="62"/>
      <c r="AL66" s="62"/>
      <c r="AM66" s="62"/>
      <c r="AN66" s="63"/>
      <c r="AO66" s="62"/>
      <c r="AP66" s="63"/>
      <c r="AQ66" s="64"/>
      <c r="AR66" s="59"/>
      <c r="AS66" s="114">
        <f>Table9[[#This Row],[T_Total de famílias
Total HHs]]*5</f>
        <v>0</v>
      </c>
      <c r="AT66" s="62"/>
      <c r="AU66" s="132">
        <f>Table9[[#This Row],[P_Total de famílias
Total HHs]]*5</f>
        <v>0</v>
      </c>
      <c r="AV66" s="40"/>
      <c r="AW66" s="40"/>
      <c r="AX66" s="41"/>
      <c r="AY66" s="84"/>
      <c r="AZ66" s="21"/>
      <c r="BA66" s="110" t="str">
        <f t="shared" ca="1" si="3"/>
        <v>00</v>
      </c>
      <c r="BB66" s="110">
        <f ca="1">COUNTIF(BA$10:BA$99,Table9[[#This Row],[All data]])</f>
        <v>89</v>
      </c>
    </row>
    <row r="67" spans="1:54">
      <c r="A67" s="30"/>
      <c r="B67" s="30"/>
      <c r="C67" s="30"/>
      <c r="D67" s="21"/>
      <c r="E67" s="21"/>
      <c r="F67" s="51"/>
      <c r="G67" s="82"/>
      <c r="H67" s="51"/>
      <c r="I67" s="23"/>
      <c r="J67" s="130" t="str">
        <f t="shared" ca="1" si="0"/>
        <v/>
      </c>
      <c r="K67" s="47"/>
      <c r="L67" s="38" t="str">
        <f t="shared" ca="1" si="1"/>
        <v/>
      </c>
      <c r="M67" s="47"/>
      <c r="N67" s="39" t="str">
        <f t="shared" ca="1" si="2"/>
        <v/>
      </c>
      <c r="O67" s="30"/>
      <c r="P67" s="30"/>
      <c r="Q67" s="30"/>
      <c r="R67" s="48"/>
      <c r="S67" s="54"/>
      <c r="T67" s="54"/>
      <c r="U67" s="46"/>
      <c r="V67" s="53"/>
      <c r="W67" s="62"/>
      <c r="X67" s="62"/>
      <c r="Y67" s="62"/>
      <c r="Z67" s="62"/>
      <c r="AA67" s="62"/>
      <c r="AB67" s="62"/>
      <c r="AC67" s="62"/>
      <c r="AD67" s="62"/>
      <c r="AE67" s="62"/>
      <c r="AF67" s="62"/>
      <c r="AG67" s="63"/>
      <c r="AH67" s="62"/>
      <c r="AI67" s="62"/>
      <c r="AJ67" s="62"/>
      <c r="AK67" s="62"/>
      <c r="AL67" s="62"/>
      <c r="AM67" s="62"/>
      <c r="AN67" s="63"/>
      <c r="AO67" s="62"/>
      <c r="AP67" s="63"/>
      <c r="AQ67" s="64"/>
      <c r="AR67" s="59"/>
      <c r="AS67" s="114">
        <f>Table9[[#This Row],[T_Total de famílias
Total HHs]]*5</f>
        <v>0</v>
      </c>
      <c r="AT67" s="62"/>
      <c r="AU67" s="132">
        <f>Table9[[#This Row],[P_Total de famílias
Total HHs]]*5</f>
        <v>0</v>
      </c>
      <c r="AV67" s="40"/>
      <c r="AW67" s="40"/>
      <c r="AX67" s="41"/>
      <c r="AY67" s="84"/>
      <c r="AZ67" s="21"/>
      <c r="BA67" s="110" t="str">
        <f t="shared" ca="1" si="3"/>
        <v>00</v>
      </c>
      <c r="BB67" s="110">
        <f ca="1">COUNTIF(BA$10:BA$99,Table9[[#This Row],[All data]])</f>
        <v>89</v>
      </c>
    </row>
    <row r="68" spans="1:54">
      <c r="A68" s="30"/>
      <c r="B68" s="30"/>
      <c r="C68" s="30"/>
      <c r="D68" s="21"/>
      <c r="E68" s="21"/>
      <c r="F68" s="51"/>
      <c r="G68" s="82"/>
      <c r="H68" s="51"/>
      <c r="I68" s="23"/>
      <c r="J68" s="130" t="str">
        <f t="shared" ca="1" si="0"/>
        <v/>
      </c>
      <c r="K68" s="47"/>
      <c r="L68" s="38" t="str">
        <f t="shared" ca="1" si="1"/>
        <v/>
      </c>
      <c r="M68" s="47"/>
      <c r="N68" s="39" t="str">
        <f t="shared" ca="1" si="2"/>
        <v/>
      </c>
      <c r="O68" s="30"/>
      <c r="P68" s="30"/>
      <c r="Q68" s="30"/>
      <c r="R68" s="48"/>
      <c r="S68" s="54"/>
      <c r="T68" s="54"/>
      <c r="U68" s="46"/>
      <c r="V68" s="53"/>
      <c r="W68" s="62"/>
      <c r="X68" s="62"/>
      <c r="Y68" s="62"/>
      <c r="Z68" s="62"/>
      <c r="AA68" s="62"/>
      <c r="AB68" s="62"/>
      <c r="AC68" s="62"/>
      <c r="AD68" s="62"/>
      <c r="AE68" s="62"/>
      <c r="AF68" s="62"/>
      <c r="AG68" s="63"/>
      <c r="AH68" s="62"/>
      <c r="AI68" s="62"/>
      <c r="AJ68" s="62"/>
      <c r="AK68" s="62"/>
      <c r="AL68" s="62"/>
      <c r="AM68" s="62"/>
      <c r="AN68" s="63"/>
      <c r="AO68" s="62"/>
      <c r="AP68" s="63"/>
      <c r="AQ68" s="64"/>
      <c r="AR68" s="59"/>
      <c r="AS68" s="114">
        <f>Table9[[#This Row],[T_Total de famílias
Total HHs]]*5</f>
        <v>0</v>
      </c>
      <c r="AT68" s="62"/>
      <c r="AU68" s="132">
        <f>Table9[[#This Row],[P_Total de famílias
Total HHs]]*5</f>
        <v>0</v>
      </c>
      <c r="AV68" s="40"/>
      <c r="AW68" s="40"/>
      <c r="AX68" s="41"/>
      <c r="AY68" s="84"/>
      <c r="AZ68" s="21"/>
      <c r="BA68" s="110" t="str">
        <f t="shared" ca="1" si="3"/>
        <v>00</v>
      </c>
      <c r="BB68" s="110">
        <f ca="1">COUNTIF(BA$10:BA$99,Table9[[#This Row],[All data]])</f>
        <v>89</v>
      </c>
    </row>
    <row r="69" spans="1:54">
      <c r="A69" s="30"/>
      <c r="B69" s="30"/>
      <c r="C69" s="30"/>
      <c r="D69" s="21"/>
      <c r="E69" s="21"/>
      <c r="F69" s="51"/>
      <c r="G69" s="82"/>
      <c r="H69" s="51"/>
      <c r="I69" s="23"/>
      <c r="J69" s="130" t="str">
        <f t="shared" ca="1" si="0"/>
        <v/>
      </c>
      <c r="K69" s="47"/>
      <c r="L69" s="38" t="str">
        <f t="shared" ca="1" si="1"/>
        <v/>
      </c>
      <c r="M69" s="47"/>
      <c r="N69" s="39" t="str">
        <f t="shared" ca="1" si="2"/>
        <v/>
      </c>
      <c r="O69" s="30"/>
      <c r="P69" s="30"/>
      <c r="Q69" s="30"/>
      <c r="R69" s="48"/>
      <c r="S69" s="54"/>
      <c r="T69" s="54"/>
      <c r="U69" s="46"/>
      <c r="V69" s="53"/>
      <c r="W69" s="62"/>
      <c r="X69" s="62"/>
      <c r="Y69" s="62"/>
      <c r="Z69" s="62"/>
      <c r="AA69" s="62"/>
      <c r="AB69" s="62"/>
      <c r="AC69" s="62"/>
      <c r="AD69" s="62"/>
      <c r="AE69" s="62"/>
      <c r="AF69" s="62"/>
      <c r="AG69" s="63"/>
      <c r="AH69" s="62"/>
      <c r="AI69" s="62"/>
      <c r="AJ69" s="62"/>
      <c r="AK69" s="62"/>
      <c r="AL69" s="62"/>
      <c r="AM69" s="62"/>
      <c r="AN69" s="63"/>
      <c r="AO69" s="62"/>
      <c r="AP69" s="63"/>
      <c r="AQ69" s="64"/>
      <c r="AR69" s="59"/>
      <c r="AS69" s="114">
        <f>Table9[[#This Row],[T_Total de famílias
Total HHs]]*5</f>
        <v>0</v>
      </c>
      <c r="AT69" s="59"/>
      <c r="AU69" s="132">
        <f>Table9[[#This Row],[P_Total de famílias
Total HHs]]*5</f>
        <v>0</v>
      </c>
      <c r="AV69" s="40"/>
      <c r="AW69" s="40"/>
      <c r="AX69" s="41"/>
      <c r="AY69" s="84"/>
      <c r="AZ69" s="21"/>
      <c r="BA69" s="110" t="str">
        <f t="shared" ca="1" si="3"/>
        <v>00</v>
      </c>
      <c r="BB69" s="110">
        <f ca="1">COUNTIF(BA$10:BA$99,Table9[[#This Row],[All data]])</f>
        <v>89</v>
      </c>
    </row>
    <row r="70" spans="1:54">
      <c r="A70" s="30"/>
      <c r="B70" s="30"/>
      <c r="C70" s="30"/>
      <c r="D70" s="21"/>
      <c r="E70" s="21"/>
      <c r="F70" s="51"/>
      <c r="G70" s="82"/>
      <c r="H70" s="51"/>
      <c r="I70" s="23"/>
      <c r="J70" s="130" t="str">
        <f t="shared" ca="1" si="0"/>
        <v/>
      </c>
      <c r="K70" s="47"/>
      <c r="L70" s="38" t="str">
        <f t="shared" ca="1" si="1"/>
        <v/>
      </c>
      <c r="M70" s="47"/>
      <c r="N70" s="39" t="str">
        <f t="shared" ca="1" si="2"/>
        <v/>
      </c>
      <c r="O70" s="30"/>
      <c r="P70" s="30"/>
      <c r="Q70" s="30"/>
      <c r="R70" s="48"/>
      <c r="S70" s="54"/>
      <c r="T70" s="54"/>
      <c r="U70" s="46"/>
      <c r="V70" s="53"/>
      <c r="W70" s="62"/>
      <c r="X70" s="62"/>
      <c r="Y70" s="62"/>
      <c r="Z70" s="62"/>
      <c r="AA70" s="62"/>
      <c r="AB70" s="62"/>
      <c r="AC70" s="62"/>
      <c r="AD70" s="62"/>
      <c r="AE70" s="62"/>
      <c r="AF70" s="62"/>
      <c r="AG70" s="63"/>
      <c r="AH70" s="62"/>
      <c r="AI70" s="62"/>
      <c r="AJ70" s="62"/>
      <c r="AK70" s="62"/>
      <c r="AL70" s="62"/>
      <c r="AM70" s="62"/>
      <c r="AN70" s="63"/>
      <c r="AO70" s="62"/>
      <c r="AP70" s="63"/>
      <c r="AQ70" s="64"/>
      <c r="AR70" s="59"/>
      <c r="AS70" s="114">
        <f>Table9[[#This Row],[T_Total de famílias
Total HHs]]*5</f>
        <v>0</v>
      </c>
      <c r="AT70" s="59"/>
      <c r="AU70" s="132">
        <f>Table9[[#This Row],[P_Total de famílias
Total HHs]]*5</f>
        <v>0</v>
      </c>
      <c r="AV70" s="40"/>
      <c r="AW70" s="40"/>
      <c r="AX70" s="41"/>
      <c r="AY70" s="84"/>
      <c r="AZ70" s="21"/>
      <c r="BA70" s="110" t="str">
        <f t="shared" ca="1" si="3"/>
        <v>00</v>
      </c>
      <c r="BB70" s="110">
        <f ca="1">COUNTIF(BA$10:BA$99,Table9[[#This Row],[All data]])</f>
        <v>89</v>
      </c>
    </row>
    <row r="71" spans="1:54">
      <c r="A71" s="30"/>
      <c r="B71" s="30"/>
      <c r="C71" s="30"/>
      <c r="D71" s="21"/>
      <c r="E71" s="21"/>
      <c r="F71" s="51"/>
      <c r="G71" s="82"/>
      <c r="H71" s="51"/>
      <c r="I71" s="23"/>
      <c r="J71" s="130" t="str">
        <f t="shared" ref="J71:J99" ca="1" si="4">IF(I71="","",OFFSET(Admin1_Start,MATCH(I71,Admin1,0),1))</f>
        <v/>
      </c>
      <c r="K71" s="47"/>
      <c r="L71" s="38" t="str">
        <f t="shared" ref="L71:L99" ca="1" si="5">IF(K71="","",INDEX(Admin2_Pcode,MATCH(K71,OFFSET(Admin2_Start,MATCH(J71,Admin1_Linked_Pcode,0),0,COUNTIF(Admin1_Linked_Pcode,J71)),0)+MATCH(J71,Admin1_Linked_Pcode,0)-1))</f>
        <v/>
      </c>
      <c r="M71" s="47"/>
      <c r="N71" s="39" t="str">
        <f t="shared" ref="N71:N99" ca="1" si="6">IF(M71="","",INDEX(Admin3_Pcode,MATCH(M71,OFFSET(Admin3_Start,MATCH(L71,Admin2_Linked_Pcode,0),0,COUNTIF(Admin2_Linked_Pcode,L71)),0)+MATCH(L71,Admin2_Linked_Pcode,0)-1))</f>
        <v/>
      </c>
      <c r="O71" s="30"/>
      <c r="P71" s="30"/>
      <c r="Q71" s="30"/>
      <c r="R71" s="48"/>
      <c r="S71" s="54"/>
      <c r="T71" s="54"/>
      <c r="U71" s="46"/>
      <c r="V71" s="53"/>
      <c r="W71" s="62"/>
      <c r="X71" s="62"/>
      <c r="Y71" s="62"/>
      <c r="Z71" s="62"/>
      <c r="AA71" s="62"/>
      <c r="AB71" s="62"/>
      <c r="AC71" s="62"/>
      <c r="AD71" s="62"/>
      <c r="AE71" s="62"/>
      <c r="AF71" s="62"/>
      <c r="AG71" s="63"/>
      <c r="AH71" s="62"/>
      <c r="AI71" s="62"/>
      <c r="AJ71" s="62"/>
      <c r="AK71" s="62"/>
      <c r="AL71" s="62"/>
      <c r="AM71" s="62"/>
      <c r="AN71" s="63"/>
      <c r="AO71" s="62"/>
      <c r="AP71" s="63"/>
      <c r="AQ71" s="64"/>
      <c r="AR71" s="59"/>
      <c r="AS71" s="114">
        <f>Table9[[#This Row],[T_Total de famílias
Total HHs]]*5</f>
        <v>0</v>
      </c>
      <c r="AT71" s="59"/>
      <c r="AU71" s="132">
        <f>Table9[[#This Row],[P_Total de famílias
Total HHs]]*5</f>
        <v>0</v>
      </c>
      <c r="AV71" s="40"/>
      <c r="AW71" s="40"/>
      <c r="AX71" s="41"/>
      <c r="AY71" s="84"/>
      <c r="AZ71" s="21"/>
      <c r="BA71" s="110" t="str">
        <f t="shared" ca="1" si="3"/>
        <v>00</v>
      </c>
      <c r="BB71" s="110">
        <f ca="1">COUNTIF(BA$10:BA$99,Table9[[#This Row],[All data]])</f>
        <v>89</v>
      </c>
    </row>
    <row r="72" spans="1:54">
      <c r="A72" s="30"/>
      <c r="B72" s="30"/>
      <c r="C72" s="30"/>
      <c r="D72" s="21"/>
      <c r="E72" s="21"/>
      <c r="F72" s="51"/>
      <c r="G72" s="82"/>
      <c r="H72" s="51"/>
      <c r="I72" s="23"/>
      <c r="J72" s="130" t="str">
        <f t="shared" ca="1" si="4"/>
        <v/>
      </c>
      <c r="K72" s="47"/>
      <c r="L72" s="38" t="str">
        <f t="shared" ca="1" si="5"/>
        <v/>
      </c>
      <c r="M72" s="47"/>
      <c r="N72" s="39" t="str">
        <f t="shared" ca="1" si="6"/>
        <v/>
      </c>
      <c r="O72" s="30"/>
      <c r="P72" s="30"/>
      <c r="Q72" s="30"/>
      <c r="R72" s="48"/>
      <c r="S72" s="54"/>
      <c r="T72" s="54"/>
      <c r="U72" s="46"/>
      <c r="V72" s="53"/>
      <c r="W72" s="62"/>
      <c r="X72" s="62"/>
      <c r="Y72" s="62"/>
      <c r="Z72" s="62"/>
      <c r="AA72" s="62"/>
      <c r="AB72" s="62"/>
      <c r="AC72" s="62"/>
      <c r="AD72" s="62"/>
      <c r="AE72" s="62"/>
      <c r="AF72" s="62"/>
      <c r="AG72" s="63"/>
      <c r="AH72" s="62"/>
      <c r="AI72" s="62"/>
      <c r="AJ72" s="62"/>
      <c r="AK72" s="62"/>
      <c r="AL72" s="62"/>
      <c r="AM72" s="62"/>
      <c r="AN72" s="63"/>
      <c r="AO72" s="62"/>
      <c r="AP72" s="63"/>
      <c r="AQ72" s="64"/>
      <c r="AR72" s="59"/>
      <c r="AS72" s="114">
        <f>Table9[[#This Row],[T_Total de famílias
Total HHs]]*5</f>
        <v>0</v>
      </c>
      <c r="AT72" s="59"/>
      <c r="AU72" s="132">
        <f>Table9[[#This Row],[P_Total de famílias
Total HHs]]*5</f>
        <v>0</v>
      </c>
      <c r="AV72" s="40"/>
      <c r="AW72" s="40"/>
      <c r="AX72" s="41"/>
      <c r="AY72" s="84"/>
      <c r="AZ72" s="21"/>
      <c r="BA72" s="110" t="str">
        <f t="shared" ca="1" si="3"/>
        <v>00</v>
      </c>
      <c r="BB72" s="110">
        <f ca="1">COUNTIF(BA$10:BA$99,Table9[[#This Row],[All data]])</f>
        <v>89</v>
      </c>
    </row>
    <row r="73" spans="1:54">
      <c r="A73" s="30"/>
      <c r="B73" s="30"/>
      <c r="C73" s="30"/>
      <c r="D73" s="21"/>
      <c r="E73" s="21"/>
      <c r="F73" s="51"/>
      <c r="G73" s="82"/>
      <c r="H73" s="51"/>
      <c r="I73" s="23"/>
      <c r="J73" s="130" t="str">
        <f t="shared" ca="1" si="4"/>
        <v/>
      </c>
      <c r="K73" s="47"/>
      <c r="L73" s="38" t="str">
        <f t="shared" ca="1" si="5"/>
        <v/>
      </c>
      <c r="M73" s="47"/>
      <c r="N73" s="39" t="str">
        <f t="shared" ca="1" si="6"/>
        <v/>
      </c>
      <c r="O73" s="30"/>
      <c r="P73" s="30"/>
      <c r="Q73" s="30"/>
      <c r="R73" s="48"/>
      <c r="S73" s="54"/>
      <c r="T73" s="54"/>
      <c r="U73" s="46"/>
      <c r="V73" s="53"/>
      <c r="W73" s="62"/>
      <c r="X73" s="62"/>
      <c r="Y73" s="62"/>
      <c r="Z73" s="62"/>
      <c r="AA73" s="62"/>
      <c r="AB73" s="62"/>
      <c r="AC73" s="62"/>
      <c r="AD73" s="62"/>
      <c r="AE73" s="62"/>
      <c r="AF73" s="62"/>
      <c r="AG73" s="63"/>
      <c r="AH73" s="62"/>
      <c r="AI73" s="62"/>
      <c r="AJ73" s="62"/>
      <c r="AK73" s="62"/>
      <c r="AL73" s="62"/>
      <c r="AM73" s="62"/>
      <c r="AN73" s="63"/>
      <c r="AO73" s="62"/>
      <c r="AP73" s="63"/>
      <c r="AQ73" s="64"/>
      <c r="AR73" s="59"/>
      <c r="AS73" s="114">
        <f>Table9[[#This Row],[T_Total de famílias
Total HHs]]*5</f>
        <v>0</v>
      </c>
      <c r="AT73" s="59"/>
      <c r="AU73" s="132">
        <f>Table9[[#This Row],[P_Total de famílias
Total HHs]]*5</f>
        <v>0</v>
      </c>
      <c r="AV73" s="40"/>
      <c r="AW73" s="40"/>
      <c r="AX73" s="41"/>
      <c r="AY73" s="84"/>
      <c r="AZ73" s="21"/>
      <c r="BA73" s="110" t="str">
        <f t="shared" ca="1" si="3"/>
        <v>00</v>
      </c>
      <c r="BB73" s="110">
        <f ca="1">COUNTIF(BA$10:BA$99,Table9[[#This Row],[All data]])</f>
        <v>89</v>
      </c>
    </row>
    <row r="74" spans="1:54">
      <c r="A74" s="30"/>
      <c r="B74" s="30"/>
      <c r="C74" s="30"/>
      <c r="D74" s="21"/>
      <c r="E74" s="21"/>
      <c r="F74" s="127"/>
      <c r="G74" s="21"/>
      <c r="H74" s="127"/>
      <c r="I74" s="23"/>
      <c r="J74" s="130" t="str">
        <f t="shared" ca="1" si="4"/>
        <v/>
      </c>
      <c r="K74" s="47"/>
      <c r="L74" s="38" t="str">
        <f t="shared" ca="1" si="5"/>
        <v/>
      </c>
      <c r="M74" s="47"/>
      <c r="N74" s="39" t="str">
        <f t="shared" ca="1" si="6"/>
        <v/>
      </c>
      <c r="O74" s="30"/>
      <c r="P74" s="30"/>
      <c r="Q74" s="30"/>
      <c r="R74" s="48"/>
      <c r="S74" s="54"/>
      <c r="T74" s="54"/>
      <c r="U74" s="46"/>
      <c r="V74" s="53"/>
      <c r="W74" s="62"/>
      <c r="X74" s="62"/>
      <c r="Y74" s="62"/>
      <c r="Z74" s="62"/>
      <c r="AA74" s="62"/>
      <c r="AB74" s="62"/>
      <c r="AC74" s="62"/>
      <c r="AD74" s="62"/>
      <c r="AE74" s="62"/>
      <c r="AF74" s="62"/>
      <c r="AG74" s="63"/>
      <c r="AH74" s="62"/>
      <c r="AI74" s="62"/>
      <c r="AJ74" s="62"/>
      <c r="AK74" s="62"/>
      <c r="AL74" s="62"/>
      <c r="AM74" s="62"/>
      <c r="AN74" s="63"/>
      <c r="AO74" s="62"/>
      <c r="AP74" s="63"/>
      <c r="AQ74" s="64"/>
      <c r="AR74" s="59"/>
      <c r="AS74" s="114">
        <f>Table9[[#This Row],[T_Total de famílias
Total HHs]]*5</f>
        <v>0</v>
      </c>
      <c r="AT74" s="59"/>
      <c r="AU74" s="132">
        <f>Table9[[#This Row],[P_Total de famílias
Total HHs]]*5</f>
        <v>0</v>
      </c>
      <c r="AV74" s="40"/>
      <c r="AW74" s="40"/>
      <c r="AX74" s="41"/>
      <c r="AY74" s="84"/>
      <c r="AZ74" s="21"/>
      <c r="BA74" s="110" t="str">
        <f t="shared" ca="1" si="3"/>
        <v>00</v>
      </c>
      <c r="BB74" s="110">
        <f ca="1">COUNTIF(BA$10:BA$99,Table9[[#This Row],[All data]])</f>
        <v>89</v>
      </c>
    </row>
    <row r="75" spans="1:54">
      <c r="A75" s="30"/>
      <c r="B75" s="30"/>
      <c r="C75" s="30"/>
      <c r="D75" s="21"/>
      <c r="E75" s="21"/>
      <c r="F75" s="127"/>
      <c r="G75" s="21"/>
      <c r="H75" s="127"/>
      <c r="I75" s="23"/>
      <c r="J75" s="130" t="str">
        <f t="shared" ca="1" si="4"/>
        <v/>
      </c>
      <c r="K75" s="47"/>
      <c r="L75" s="38" t="str">
        <f t="shared" ca="1" si="5"/>
        <v/>
      </c>
      <c r="M75" s="47"/>
      <c r="N75" s="39" t="str">
        <f t="shared" ca="1" si="6"/>
        <v/>
      </c>
      <c r="O75" s="30"/>
      <c r="P75" s="30"/>
      <c r="Q75" s="50"/>
      <c r="R75" s="48"/>
      <c r="S75" s="54"/>
      <c r="T75" s="54"/>
      <c r="U75" s="46"/>
      <c r="V75" s="53"/>
      <c r="W75" s="62"/>
      <c r="X75" s="62"/>
      <c r="Y75" s="62"/>
      <c r="Z75" s="62"/>
      <c r="AA75" s="62"/>
      <c r="AB75" s="62"/>
      <c r="AC75" s="62"/>
      <c r="AD75" s="62"/>
      <c r="AE75" s="62"/>
      <c r="AF75" s="62"/>
      <c r="AG75" s="63"/>
      <c r="AH75" s="62"/>
      <c r="AI75" s="62"/>
      <c r="AJ75" s="62"/>
      <c r="AK75" s="62"/>
      <c r="AL75" s="62"/>
      <c r="AM75" s="62"/>
      <c r="AN75" s="63"/>
      <c r="AO75" s="62"/>
      <c r="AP75" s="63"/>
      <c r="AQ75" s="64"/>
      <c r="AR75" s="59"/>
      <c r="AS75" s="114">
        <f>Table9[[#This Row],[T_Total de famílias
Total HHs]]*5</f>
        <v>0</v>
      </c>
      <c r="AT75" s="59"/>
      <c r="AU75" s="132">
        <f>Table9[[#This Row],[P_Total de famílias
Total HHs]]*5</f>
        <v>0</v>
      </c>
      <c r="AV75" s="40"/>
      <c r="AW75" s="40"/>
      <c r="AX75" s="41"/>
      <c r="AY75" s="84"/>
      <c r="AZ75" s="21"/>
      <c r="BA75" s="110" t="str">
        <f t="shared" ref="BA75:BA99" ca="1" si="7">CONCATENATE(E75,F75,G75,H75,I75,J75,K75,L75,M75,N75,O75,P75,Q75,R75,S75,T75,V75,W75,X75,Y75,Z75,AA75,AB75,AC75,AD75,AE75,AF75,AG75,AH75,AI75,AJ75,AK75,AL75,AM75,AN75,AO75,AP75,AQ75,AR75,AS75,AT75,AU75,AV75,AW75,AX75)</f>
        <v>00</v>
      </c>
      <c r="BB75" s="110">
        <f ca="1">COUNTIF(BA$10:BA$99,Table9[[#This Row],[All data]])</f>
        <v>89</v>
      </c>
    </row>
    <row r="76" spans="1:54">
      <c r="A76" s="30"/>
      <c r="B76" s="30"/>
      <c r="C76" s="30"/>
      <c r="D76" s="21"/>
      <c r="E76" s="21"/>
      <c r="F76" s="127"/>
      <c r="G76" s="21"/>
      <c r="H76" s="127"/>
      <c r="I76" s="23"/>
      <c r="J76" s="130" t="str">
        <f t="shared" ca="1" si="4"/>
        <v/>
      </c>
      <c r="K76" s="47"/>
      <c r="L76" s="38" t="str">
        <f t="shared" ca="1" si="5"/>
        <v/>
      </c>
      <c r="M76" s="47"/>
      <c r="N76" s="39" t="str">
        <f t="shared" ca="1" si="6"/>
        <v/>
      </c>
      <c r="O76" s="30"/>
      <c r="P76" s="30"/>
      <c r="Q76" s="30"/>
      <c r="R76" s="48"/>
      <c r="S76" s="54"/>
      <c r="T76" s="54"/>
      <c r="U76" s="46"/>
      <c r="V76" s="53"/>
      <c r="W76" s="62"/>
      <c r="X76" s="62"/>
      <c r="Y76" s="62"/>
      <c r="Z76" s="62"/>
      <c r="AA76" s="62"/>
      <c r="AB76" s="62"/>
      <c r="AC76" s="62"/>
      <c r="AD76" s="62"/>
      <c r="AE76" s="62"/>
      <c r="AF76" s="62"/>
      <c r="AG76" s="63"/>
      <c r="AH76" s="62"/>
      <c r="AI76" s="62"/>
      <c r="AJ76" s="62"/>
      <c r="AK76" s="62"/>
      <c r="AL76" s="62"/>
      <c r="AM76" s="62"/>
      <c r="AN76" s="63"/>
      <c r="AO76" s="62"/>
      <c r="AP76" s="63"/>
      <c r="AQ76" s="64"/>
      <c r="AR76" s="59"/>
      <c r="AS76" s="114">
        <f>Table9[[#This Row],[T_Total de famílias
Total HHs]]*5</f>
        <v>0</v>
      </c>
      <c r="AT76" s="59"/>
      <c r="AU76" s="132">
        <f>Table9[[#This Row],[P_Total de famílias
Total HHs]]*5</f>
        <v>0</v>
      </c>
      <c r="AV76" s="40"/>
      <c r="AW76" s="40"/>
      <c r="AX76" s="41"/>
      <c r="AY76" s="84"/>
      <c r="AZ76" s="21"/>
      <c r="BA76" s="110" t="str">
        <f t="shared" ca="1" si="7"/>
        <v>00</v>
      </c>
      <c r="BB76" s="110">
        <f ca="1">COUNTIF(BA$10:BA$99,Table9[[#This Row],[All data]])</f>
        <v>89</v>
      </c>
    </row>
    <row r="77" spans="1:54">
      <c r="A77" s="30"/>
      <c r="B77" s="30"/>
      <c r="C77" s="30"/>
      <c r="D77" s="21"/>
      <c r="E77" s="21"/>
      <c r="F77" s="127"/>
      <c r="G77" s="21"/>
      <c r="H77" s="127"/>
      <c r="I77" s="23"/>
      <c r="J77" s="130" t="str">
        <f t="shared" ca="1" si="4"/>
        <v/>
      </c>
      <c r="K77" s="47"/>
      <c r="L77" s="38" t="str">
        <f t="shared" ca="1" si="5"/>
        <v/>
      </c>
      <c r="M77" s="47"/>
      <c r="N77" s="39" t="str">
        <f t="shared" ca="1" si="6"/>
        <v/>
      </c>
      <c r="O77" s="30"/>
      <c r="P77" s="30"/>
      <c r="Q77" s="30"/>
      <c r="R77" s="48"/>
      <c r="S77" s="54"/>
      <c r="T77" s="54"/>
      <c r="U77" s="46"/>
      <c r="V77" s="53"/>
      <c r="W77" s="62"/>
      <c r="X77" s="62"/>
      <c r="Y77" s="62"/>
      <c r="Z77" s="62"/>
      <c r="AA77" s="62"/>
      <c r="AB77" s="62"/>
      <c r="AC77" s="62"/>
      <c r="AD77" s="62"/>
      <c r="AE77" s="62"/>
      <c r="AF77" s="62"/>
      <c r="AG77" s="63"/>
      <c r="AH77" s="62"/>
      <c r="AI77" s="62"/>
      <c r="AJ77" s="62"/>
      <c r="AK77" s="62"/>
      <c r="AL77" s="62"/>
      <c r="AM77" s="62"/>
      <c r="AN77" s="63"/>
      <c r="AO77" s="62"/>
      <c r="AP77" s="63"/>
      <c r="AQ77" s="64"/>
      <c r="AR77" s="59"/>
      <c r="AS77" s="114">
        <f>Table9[[#This Row],[T_Total de famílias
Total HHs]]*5</f>
        <v>0</v>
      </c>
      <c r="AT77" s="59"/>
      <c r="AU77" s="132">
        <f>Table9[[#This Row],[P_Total de famílias
Total HHs]]*5</f>
        <v>0</v>
      </c>
      <c r="AV77" s="40"/>
      <c r="AW77" s="40"/>
      <c r="AX77" s="41"/>
      <c r="AY77" s="84"/>
      <c r="AZ77" s="21"/>
      <c r="BA77" s="110" t="str">
        <f t="shared" ca="1" si="7"/>
        <v>00</v>
      </c>
      <c r="BB77" s="110">
        <f ca="1">COUNTIF(BA$10:BA$99,Table9[[#This Row],[All data]])</f>
        <v>89</v>
      </c>
    </row>
    <row r="78" spans="1:54">
      <c r="A78" s="30"/>
      <c r="B78" s="30"/>
      <c r="C78" s="30"/>
      <c r="D78" s="21"/>
      <c r="E78" s="21"/>
      <c r="F78" s="127"/>
      <c r="G78" s="21"/>
      <c r="H78" s="127"/>
      <c r="I78" s="23"/>
      <c r="J78" s="130" t="str">
        <f t="shared" ca="1" si="4"/>
        <v/>
      </c>
      <c r="K78" s="47"/>
      <c r="L78" s="38" t="str">
        <f t="shared" ca="1" si="5"/>
        <v/>
      </c>
      <c r="M78" s="47"/>
      <c r="N78" s="39" t="str">
        <f t="shared" ca="1" si="6"/>
        <v/>
      </c>
      <c r="O78" s="30"/>
      <c r="P78" s="30"/>
      <c r="Q78" s="50"/>
      <c r="R78" s="48"/>
      <c r="S78" s="54"/>
      <c r="T78" s="54"/>
      <c r="U78" s="46"/>
      <c r="V78" s="53"/>
      <c r="W78" s="62"/>
      <c r="X78" s="62"/>
      <c r="Y78" s="62"/>
      <c r="Z78" s="62"/>
      <c r="AA78" s="62"/>
      <c r="AB78" s="62"/>
      <c r="AC78" s="62"/>
      <c r="AD78" s="62"/>
      <c r="AE78" s="62"/>
      <c r="AF78" s="62"/>
      <c r="AG78" s="63"/>
      <c r="AH78" s="62"/>
      <c r="AI78" s="62"/>
      <c r="AJ78" s="62"/>
      <c r="AK78" s="62"/>
      <c r="AL78" s="62"/>
      <c r="AM78" s="62"/>
      <c r="AN78" s="63"/>
      <c r="AO78" s="62"/>
      <c r="AP78" s="63"/>
      <c r="AQ78" s="64"/>
      <c r="AR78" s="59"/>
      <c r="AS78" s="114">
        <f>Table9[[#This Row],[T_Total de famílias
Total HHs]]*5</f>
        <v>0</v>
      </c>
      <c r="AT78" s="59"/>
      <c r="AU78" s="132">
        <f>Table9[[#This Row],[P_Total de famílias
Total HHs]]*5</f>
        <v>0</v>
      </c>
      <c r="AV78" s="40"/>
      <c r="AW78" s="40"/>
      <c r="AX78" s="41"/>
      <c r="AY78" s="84"/>
      <c r="AZ78" s="21"/>
      <c r="BA78" s="110" t="str">
        <f t="shared" ca="1" si="7"/>
        <v>00</v>
      </c>
      <c r="BB78" s="110">
        <f ca="1">COUNTIF(BA$10:BA$99,Table9[[#This Row],[All data]])</f>
        <v>89</v>
      </c>
    </row>
    <row r="79" spans="1:54">
      <c r="A79" s="30"/>
      <c r="B79" s="30"/>
      <c r="C79" s="30"/>
      <c r="D79" s="21"/>
      <c r="E79" s="21"/>
      <c r="F79" s="127"/>
      <c r="G79" s="21"/>
      <c r="H79" s="127"/>
      <c r="I79" s="23"/>
      <c r="J79" s="130" t="str">
        <f t="shared" ca="1" si="4"/>
        <v/>
      </c>
      <c r="K79" s="47"/>
      <c r="L79" s="38" t="str">
        <f t="shared" ca="1" si="5"/>
        <v/>
      </c>
      <c r="M79" s="47"/>
      <c r="N79" s="39" t="str">
        <f t="shared" ca="1" si="6"/>
        <v/>
      </c>
      <c r="O79" s="30"/>
      <c r="P79" s="30"/>
      <c r="Q79" s="30"/>
      <c r="R79" s="48"/>
      <c r="S79" s="54"/>
      <c r="T79" s="54"/>
      <c r="U79" s="46"/>
      <c r="V79" s="53"/>
      <c r="W79" s="62"/>
      <c r="X79" s="62"/>
      <c r="Y79" s="62"/>
      <c r="Z79" s="62"/>
      <c r="AA79" s="62"/>
      <c r="AB79" s="62"/>
      <c r="AC79" s="62"/>
      <c r="AD79" s="62"/>
      <c r="AE79" s="62"/>
      <c r="AF79" s="62"/>
      <c r="AG79" s="63"/>
      <c r="AH79" s="62"/>
      <c r="AI79" s="62"/>
      <c r="AJ79" s="62"/>
      <c r="AK79" s="62"/>
      <c r="AL79" s="62"/>
      <c r="AM79" s="62"/>
      <c r="AN79" s="63"/>
      <c r="AO79" s="62"/>
      <c r="AP79" s="63"/>
      <c r="AQ79" s="64"/>
      <c r="AR79" s="59"/>
      <c r="AS79" s="114">
        <f>Table9[[#This Row],[T_Total de famílias
Total HHs]]*5</f>
        <v>0</v>
      </c>
      <c r="AT79" s="59"/>
      <c r="AU79" s="132">
        <f>Table9[[#This Row],[P_Total de famílias
Total HHs]]*5</f>
        <v>0</v>
      </c>
      <c r="AV79" s="40"/>
      <c r="AW79" s="40"/>
      <c r="AX79" s="41"/>
      <c r="AY79" s="84"/>
      <c r="AZ79" s="21"/>
      <c r="BA79" s="110" t="str">
        <f t="shared" ca="1" si="7"/>
        <v>00</v>
      </c>
      <c r="BB79" s="110">
        <f ca="1">COUNTIF(BA$10:BA$99,Table9[[#This Row],[All data]])</f>
        <v>89</v>
      </c>
    </row>
    <row r="80" spans="1:54">
      <c r="A80" s="30"/>
      <c r="B80" s="30"/>
      <c r="C80" s="30"/>
      <c r="D80" s="21"/>
      <c r="E80" s="21"/>
      <c r="F80" s="127"/>
      <c r="G80" s="21"/>
      <c r="H80" s="127"/>
      <c r="I80" s="23"/>
      <c r="J80" s="130" t="str">
        <f t="shared" ca="1" si="4"/>
        <v/>
      </c>
      <c r="K80" s="47"/>
      <c r="L80" s="38" t="str">
        <f t="shared" ca="1" si="5"/>
        <v/>
      </c>
      <c r="M80" s="47"/>
      <c r="N80" s="39" t="str">
        <f t="shared" ca="1" si="6"/>
        <v/>
      </c>
      <c r="O80" s="30"/>
      <c r="P80" s="30"/>
      <c r="Q80" s="30"/>
      <c r="R80" s="48"/>
      <c r="S80" s="54"/>
      <c r="T80" s="54"/>
      <c r="U80" s="46"/>
      <c r="V80" s="53"/>
      <c r="W80" s="62"/>
      <c r="X80" s="62"/>
      <c r="Y80" s="62"/>
      <c r="Z80" s="62"/>
      <c r="AA80" s="62"/>
      <c r="AB80" s="62"/>
      <c r="AC80" s="62"/>
      <c r="AD80" s="62"/>
      <c r="AE80" s="62"/>
      <c r="AF80" s="62"/>
      <c r="AG80" s="63"/>
      <c r="AH80" s="62"/>
      <c r="AI80" s="62"/>
      <c r="AJ80" s="62"/>
      <c r="AK80" s="62"/>
      <c r="AL80" s="62"/>
      <c r="AM80" s="62"/>
      <c r="AN80" s="63"/>
      <c r="AO80" s="62"/>
      <c r="AP80" s="63"/>
      <c r="AQ80" s="64"/>
      <c r="AR80" s="59"/>
      <c r="AS80" s="114">
        <f>Table9[[#This Row],[T_Total de famílias
Total HHs]]*5</f>
        <v>0</v>
      </c>
      <c r="AT80" s="59"/>
      <c r="AU80" s="132">
        <f>Table9[[#This Row],[P_Total de famílias
Total HHs]]*5</f>
        <v>0</v>
      </c>
      <c r="AV80" s="40"/>
      <c r="AW80" s="40"/>
      <c r="AX80" s="41"/>
      <c r="AY80" s="84"/>
      <c r="AZ80" s="21"/>
      <c r="BA80" s="110" t="str">
        <f t="shared" ca="1" si="7"/>
        <v>00</v>
      </c>
      <c r="BB80" s="110">
        <f ca="1">COUNTIF(BA$10:BA$99,Table9[[#This Row],[All data]])</f>
        <v>89</v>
      </c>
    </row>
    <row r="81" spans="1:54">
      <c r="A81" s="30"/>
      <c r="B81" s="30"/>
      <c r="C81" s="30"/>
      <c r="D81" s="21"/>
      <c r="E81" s="21"/>
      <c r="F81" s="127"/>
      <c r="G81" s="21"/>
      <c r="H81" s="127"/>
      <c r="I81" s="23"/>
      <c r="J81" s="130" t="str">
        <f t="shared" ca="1" si="4"/>
        <v/>
      </c>
      <c r="K81" s="47"/>
      <c r="L81" s="38" t="str">
        <f t="shared" ca="1" si="5"/>
        <v/>
      </c>
      <c r="M81" s="47"/>
      <c r="N81" s="39" t="str">
        <f t="shared" ca="1" si="6"/>
        <v/>
      </c>
      <c r="O81" s="30"/>
      <c r="P81" s="30"/>
      <c r="Q81" s="50"/>
      <c r="R81" s="48"/>
      <c r="S81" s="54"/>
      <c r="T81" s="54"/>
      <c r="U81" s="46"/>
      <c r="V81" s="53"/>
      <c r="W81" s="62"/>
      <c r="X81" s="62"/>
      <c r="Y81" s="62"/>
      <c r="Z81" s="62"/>
      <c r="AA81" s="62"/>
      <c r="AB81" s="62"/>
      <c r="AC81" s="62"/>
      <c r="AD81" s="62"/>
      <c r="AE81" s="62"/>
      <c r="AF81" s="62"/>
      <c r="AG81" s="63"/>
      <c r="AH81" s="62"/>
      <c r="AI81" s="62"/>
      <c r="AJ81" s="62"/>
      <c r="AK81" s="62"/>
      <c r="AL81" s="62"/>
      <c r="AM81" s="62"/>
      <c r="AN81" s="63"/>
      <c r="AO81" s="62"/>
      <c r="AP81" s="63"/>
      <c r="AQ81" s="64"/>
      <c r="AR81" s="59"/>
      <c r="AS81" s="114">
        <f>Table9[[#This Row],[T_Total de famílias
Total HHs]]*5</f>
        <v>0</v>
      </c>
      <c r="AT81" s="59"/>
      <c r="AU81" s="132">
        <f>Table9[[#This Row],[P_Total de famílias
Total HHs]]*5</f>
        <v>0</v>
      </c>
      <c r="AV81" s="40"/>
      <c r="AW81" s="40"/>
      <c r="AX81" s="41"/>
      <c r="AY81" s="84"/>
      <c r="AZ81" s="21"/>
      <c r="BA81" s="110" t="str">
        <f t="shared" ca="1" si="7"/>
        <v>00</v>
      </c>
      <c r="BB81" s="110">
        <f ca="1">COUNTIF(BA$10:BA$99,Table9[[#This Row],[All data]])</f>
        <v>89</v>
      </c>
    </row>
    <row r="82" spans="1:54">
      <c r="A82" s="30"/>
      <c r="B82" s="30"/>
      <c r="C82" s="30"/>
      <c r="D82" s="21"/>
      <c r="E82" s="21"/>
      <c r="F82" s="51"/>
      <c r="G82" s="21"/>
      <c r="H82" s="51"/>
      <c r="I82" s="23"/>
      <c r="J82" s="130" t="str">
        <f t="shared" ca="1" si="4"/>
        <v/>
      </c>
      <c r="K82" s="47"/>
      <c r="L82" s="38" t="str">
        <f t="shared" ca="1" si="5"/>
        <v/>
      </c>
      <c r="M82" s="47"/>
      <c r="N82" s="39" t="str">
        <f t="shared" ca="1" si="6"/>
        <v/>
      </c>
      <c r="O82" s="30"/>
      <c r="P82" s="30"/>
      <c r="Q82" s="30"/>
      <c r="R82" s="48"/>
      <c r="S82" s="54"/>
      <c r="T82" s="54"/>
      <c r="U82" s="46"/>
      <c r="V82" s="53"/>
      <c r="W82" s="62"/>
      <c r="X82" s="62"/>
      <c r="Y82" s="62"/>
      <c r="Z82" s="62"/>
      <c r="AA82" s="62"/>
      <c r="AB82" s="62"/>
      <c r="AC82" s="62"/>
      <c r="AD82" s="62"/>
      <c r="AE82" s="62"/>
      <c r="AF82" s="62"/>
      <c r="AG82" s="63"/>
      <c r="AH82" s="62"/>
      <c r="AI82" s="62"/>
      <c r="AJ82" s="62"/>
      <c r="AK82" s="62"/>
      <c r="AL82" s="62"/>
      <c r="AM82" s="62"/>
      <c r="AN82" s="63"/>
      <c r="AO82" s="62"/>
      <c r="AP82" s="63"/>
      <c r="AQ82" s="64"/>
      <c r="AR82" s="59"/>
      <c r="AS82" s="114">
        <f>Table9[[#This Row],[T_Total de famílias
Total HHs]]*5</f>
        <v>0</v>
      </c>
      <c r="AT82" s="59"/>
      <c r="AU82" s="132">
        <f>Table9[[#This Row],[P_Total de famílias
Total HHs]]*5</f>
        <v>0</v>
      </c>
      <c r="AV82" s="40"/>
      <c r="AW82" s="40"/>
      <c r="AX82" s="41"/>
      <c r="AY82" s="84"/>
      <c r="AZ82" s="21"/>
      <c r="BA82" s="110" t="str">
        <f t="shared" ca="1" si="7"/>
        <v>00</v>
      </c>
      <c r="BB82" s="110">
        <f ca="1">COUNTIF(BA$10:BA$99,Table9[[#This Row],[All data]])</f>
        <v>89</v>
      </c>
    </row>
    <row r="83" spans="1:54">
      <c r="A83" s="30"/>
      <c r="B83" s="30"/>
      <c r="C83" s="30"/>
      <c r="D83" s="21"/>
      <c r="E83" s="21"/>
      <c r="F83" s="51"/>
      <c r="G83" s="21"/>
      <c r="H83" s="51"/>
      <c r="I83" s="23"/>
      <c r="J83" s="130" t="str">
        <f t="shared" ca="1" si="4"/>
        <v/>
      </c>
      <c r="K83" s="47"/>
      <c r="L83" s="38" t="str">
        <f t="shared" ca="1" si="5"/>
        <v/>
      </c>
      <c r="M83" s="47"/>
      <c r="N83" s="39" t="str">
        <f t="shared" ca="1" si="6"/>
        <v/>
      </c>
      <c r="O83" s="30"/>
      <c r="P83" s="30"/>
      <c r="Q83" s="30"/>
      <c r="R83" s="48"/>
      <c r="S83" s="54"/>
      <c r="T83" s="54"/>
      <c r="U83" s="46"/>
      <c r="V83" s="53"/>
      <c r="W83" s="62"/>
      <c r="X83" s="62"/>
      <c r="Y83" s="62"/>
      <c r="Z83" s="62"/>
      <c r="AA83" s="62"/>
      <c r="AB83" s="62"/>
      <c r="AC83" s="62"/>
      <c r="AD83" s="62"/>
      <c r="AE83" s="62"/>
      <c r="AF83" s="62"/>
      <c r="AG83" s="63"/>
      <c r="AH83" s="62"/>
      <c r="AI83" s="62"/>
      <c r="AJ83" s="62"/>
      <c r="AK83" s="62"/>
      <c r="AL83" s="62"/>
      <c r="AM83" s="62"/>
      <c r="AN83" s="63"/>
      <c r="AO83" s="62"/>
      <c r="AP83" s="63"/>
      <c r="AQ83" s="64"/>
      <c r="AR83" s="59"/>
      <c r="AS83" s="114">
        <f>Table9[[#This Row],[T_Total de famílias
Total HHs]]*5</f>
        <v>0</v>
      </c>
      <c r="AT83" s="59"/>
      <c r="AU83" s="132">
        <f>Table9[[#This Row],[P_Total de famílias
Total HHs]]*5</f>
        <v>0</v>
      </c>
      <c r="AV83" s="40"/>
      <c r="AW83" s="40"/>
      <c r="AX83" s="41"/>
      <c r="AY83" s="84"/>
      <c r="AZ83" s="21"/>
      <c r="BA83" s="110" t="str">
        <f t="shared" ca="1" si="7"/>
        <v>00</v>
      </c>
      <c r="BB83" s="110">
        <f ca="1">COUNTIF(BA$10:BA$99,Table9[[#This Row],[All data]])</f>
        <v>89</v>
      </c>
    </row>
    <row r="84" spans="1:54">
      <c r="A84" s="30"/>
      <c r="B84" s="30"/>
      <c r="C84" s="30"/>
      <c r="D84" s="21"/>
      <c r="E84" s="21"/>
      <c r="F84" s="51"/>
      <c r="G84" s="21"/>
      <c r="H84" s="51"/>
      <c r="I84" s="23"/>
      <c r="J84" s="130" t="str">
        <f t="shared" ca="1" si="4"/>
        <v/>
      </c>
      <c r="K84" s="47"/>
      <c r="L84" s="38" t="str">
        <f t="shared" ca="1" si="5"/>
        <v/>
      </c>
      <c r="M84" s="47"/>
      <c r="N84" s="39" t="str">
        <f t="shared" ca="1" si="6"/>
        <v/>
      </c>
      <c r="O84" s="30"/>
      <c r="P84" s="30"/>
      <c r="Q84" s="30"/>
      <c r="R84" s="48"/>
      <c r="S84" s="54"/>
      <c r="T84" s="54"/>
      <c r="U84" s="46"/>
      <c r="V84" s="53"/>
      <c r="W84" s="62"/>
      <c r="X84" s="62"/>
      <c r="Y84" s="62"/>
      <c r="Z84" s="62"/>
      <c r="AA84" s="62"/>
      <c r="AB84" s="62"/>
      <c r="AC84" s="62"/>
      <c r="AD84" s="62"/>
      <c r="AE84" s="62"/>
      <c r="AF84" s="62"/>
      <c r="AG84" s="63"/>
      <c r="AH84" s="62"/>
      <c r="AI84" s="62"/>
      <c r="AJ84" s="62"/>
      <c r="AK84" s="62"/>
      <c r="AL84" s="62"/>
      <c r="AM84" s="62"/>
      <c r="AN84" s="63"/>
      <c r="AO84" s="62"/>
      <c r="AP84" s="63"/>
      <c r="AQ84" s="64"/>
      <c r="AR84" s="59"/>
      <c r="AS84" s="114">
        <f>Table9[[#This Row],[T_Total de famílias
Total HHs]]*5</f>
        <v>0</v>
      </c>
      <c r="AT84" s="59"/>
      <c r="AU84" s="132">
        <f>Table9[[#This Row],[P_Total de famílias
Total HHs]]*5</f>
        <v>0</v>
      </c>
      <c r="AV84" s="40"/>
      <c r="AW84" s="40"/>
      <c r="AX84" s="41"/>
      <c r="AY84" s="84"/>
      <c r="AZ84" s="21"/>
      <c r="BA84" s="110" t="str">
        <f t="shared" ca="1" si="7"/>
        <v>00</v>
      </c>
      <c r="BB84" s="110">
        <f ca="1">COUNTIF(BA$10:BA$99,Table9[[#This Row],[All data]])</f>
        <v>89</v>
      </c>
    </row>
    <row r="85" spans="1:54">
      <c r="A85" s="30"/>
      <c r="B85" s="30"/>
      <c r="C85" s="30"/>
      <c r="D85" s="21"/>
      <c r="E85" s="21"/>
      <c r="F85" s="51"/>
      <c r="G85" s="21"/>
      <c r="H85" s="51"/>
      <c r="I85" s="23"/>
      <c r="J85" s="130" t="str">
        <f t="shared" ca="1" si="4"/>
        <v/>
      </c>
      <c r="K85" s="47"/>
      <c r="L85" s="38" t="str">
        <f t="shared" ca="1" si="5"/>
        <v/>
      </c>
      <c r="M85" s="47"/>
      <c r="N85" s="39" t="str">
        <f t="shared" ca="1" si="6"/>
        <v/>
      </c>
      <c r="O85" s="30"/>
      <c r="P85" s="30"/>
      <c r="Q85" s="30"/>
      <c r="R85" s="48"/>
      <c r="S85" s="54"/>
      <c r="T85" s="54"/>
      <c r="U85" s="46"/>
      <c r="V85" s="53"/>
      <c r="W85" s="62"/>
      <c r="X85" s="62"/>
      <c r="Y85" s="62"/>
      <c r="Z85" s="62"/>
      <c r="AA85" s="62"/>
      <c r="AB85" s="62"/>
      <c r="AC85" s="62"/>
      <c r="AD85" s="62"/>
      <c r="AE85" s="62"/>
      <c r="AF85" s="62"/>
      <c r="AG85" s="63"/>
      <c r="AH85" s="62"/>
      <c r="AI85" s="62"/>
      <c r="AJ85" s="62"/>
      <c r="AK85" s="62"/>
      <c r="AL85" s="62"/>
      <c r="AM85" s="62"/>
      <c r="AN85" s="63"/>
      <c r="AO85" s="62"/>
      <c r="AP85" s="63"/>
      <c r="AQ85" s="64"/>
      <c r="AR85" s="59"/>
      <c r="AS85" s="114">
        <f>Table9[[#This Row],[T_Total de famílias
Total HHs]]*5</f>
        <v>0</v>
      </c>
      <c r="AT85" s="59"/>
      <c r="AU85" s="132">
        <f>Table9[[#This Row],[P_Total de famílias
Total HHs]]*5</f>
        <v>0</v>
      </c>
      <c r="AV85" s="40"/>
      <c r="AW85" s="40"/>
      <c r="AX85" s="41"/>
      <c r="AY85" s="84"/>
      <c r="AZ85" s="21"/>
      <c r="BA85" s="110" t="str">
        <f t="shared" ca="1" si="7"/>
        <v>00</v>
      </c>
      <c r="BB85" s="110">
        <f ca="1">COUNTIF(BA$10:BA$99,Table9[[#This Row],[All data]])</f>
        <v>89</v>
      </c>
    </row>
    <row r="86" spans="1:54">
      <c r="A86" s="30"/>
      <c r="B86" s="30"/>
      <c r="C86" s="30"/>
      <c r="D86" s="21"/>
      <c r="E86" s="21"/>
      <c r="F86" s="51"/>
      <c r="G86" s="21"/>
      <c r="H86" s="51"/>
      <c r="I86" s="23"/>
      <c r="J86" s="130" t="str">
        <f t="shared" ca="1" si="4"/>
        <v/>
      </c>
      <c r="K86" s="47"/>
      <c r="L86" s="38" t="str">
        <f t="shared" ca="1" si="5"/>
        <v/>
      </c>
      <c r="M86" s="47"/>
      <c r="N86" s="39" t="str">
        <f t="shared" ca="1" si="6"/>
        <v/>
      </c>
      <c r="O86" s="30"/>
      <c r="P86" s="30"/>
      <c r="Q86" s="30"/>
      <c r="R86" s="48"/>
      <c r="S86" s="54"/>
      <c r="T86" s="54"/>
      <c r="U86" s="46"/>
      <c r="V86" s="53"/>
      <c r="W86" s="62"/>
      <c r="X86" s="62"/>
      <c r="Y86" s="62"/>
      <c r="Z86" s="62"/>
      <c r="AA86" s="62"/>
      <c r="AB86" s="62"/>
      <c r="AC86" s="62"/>
      <c r="AD86" s="62"/>
      <c r="AE86" s="62"/>
      <c r="AF86" s="62"/>
      <c r="AG86" s="63"/>
      <c r="AH86" s="62"/>
      <c r="AI86" s="62"/>
      <c r="AJ86" s="62"/>
      <c r="AK86" s="62"/>
      <c r="AL86" s="62"/>
      <c r="AM86" s="62"/>
      <c r="AN86" s="63"/>
      <c r="AO86" s="62"/>
      <c r="AP86" s="63"/>
      <c r="AQ86" s="64"/>
      <c r="AR86" s="59"/>
      <c r="AS86" s="114">
        <f>Table9[[#This Row],[T_Total de famílias
Total HHs]]*5</f>
        <v>0</v>
      </c>
      <c r="AT86" s="59"/>
      <c r="AU86" s="132">
        <f>Table9[[#This Row],[P_Total de famílias
Total HHs]]*5</f>
        <v>0</v>
      </c>
      <c r="AV86" s="40"/>
      <c r="AW86" s="40"/>
      <c r="AX86" s="41"/>
      <c r="AY86" s="84"/>
      <c r="AZ86" s="21"/>
      <c r="BA86" s="110" t="str">
        <f t="shared" ca="1" si="7"/>
        <v>00</v>
      </c>
      <c r="BB86" s="110">
        <f ca="1">COUNTIF(BA$10:BA$99,Table9[[#This Row],[All data]])</f>
        <v>89</v>
      </c>
    </row>
    <row r="87" spans="1:54">
      <c r="A87" s="30"/>
      <c r="B87" s="30"/>
      <c r="C87" s="30"/>
      <c r="D87" s="21"/>
      <c r="E87" s="21"/>
      <c r="F87" s="51"/>
      <c r="G87" s="21"/>
      <c r="H87" s="51"/>
      <c r="I87" s="23"/>
      <c r="J87" s="130" t="str">
        <f t="shared" ca="1" si="4"/>
        <v/>
      </c>
      <c r="K87" s="47"/>
      <c r="L87" s="38" t="str">
        <f t="shared" ca="1" si="5"/>
        <v/>
      </c>
      <c r="M87" s="47"/>
      <c r="N87" s="39" t="str">
        <f t="shared" ca="1" si="6"/>
        <v/>
      </c>
      <c r="O87" s="30"/>
      <c r="P87" s="30"/>
      <c r="Q87" s="30"/>
      <c r="R87" s="48"/>
      <c r="S87" s="54"/>
      <c r="T87" s="54"/>
      <c r="U87" s="46"/>
      <c r="V87" s="53"/>
      <c r="W87" s="62"/>
      <c r="X87" s="62"/>
      <c r="Y87" s="62"/>
      <c r="Z87" s="62"/>
      <c r="AA87" s="62"/>
      <c r="AB87" s="62"/>
      <c r="AC87" s="62"/>
      <c r="AD87" s="62"/>
      <c r="AE87" s="62"/>
      <c r="AF87" s="62"/>
      <c r="AG87" s="63"/>
      <c r="AH87" s="62"/>
      <c r="AI87" s="62"/>
      <c r="AJ87" s="62"/>
      <c r="AK87" s="62"/>
      <c r="AL87" s="62"/>
      <c r="AM87" s="62"/>
      <c r="AN87" s="63"/>
      <c r="AO87" s="62"/>
      <c r="AP87" s="63"/>
      <c r="AQ87" s="64"/>
      <c r="AR87" s="59"/>
      <c r="AS87" s="114">
        <f>Table9[[#This Row],[T_Total de famílias
Total HHs]]*5</f>
        <v>0</v>
      </c>
      <c r="AT87" s="59"/>
      <c r="AU87" s="132">
        <f>Table9[[#This Row],[P_Total de famílias
Total HHs]]*5</f>
        <v>0</v>
      </c>
      <c r="AV87" s="40"/>
      <c r="AW87" s="40"/>
      <c r="AX87" s="41"/>
      <c r="AY87" s="84"/>
      <c r="AZ87" s="21"/>
      <c r="BA87" s="110" t="str">
        <f t="shared" ca="1" si="7"/>
        <v>00</v>
      </c>
      <c r="BB87" s="110">
        <f ca="1">COUNTIF(BA$10:BA$99,Table9[[#This Row],[All data]])</f>
        <v>89</v>
      </c>
    </row>
    <row r="88" spans="1:54">
      <c r="A88" s="30"/>
      <c r="B88" s="30"/>
      <c r="C88" s="30"/>
      <c r="D88" s="21"/>
      <c r="E88" s="21"/>
      <c r="F88" s="51"/>
      <c r="G88" s="21"/>
      <c r="H88" s="51"/>
      <c r="I88" s="23"/>
      <c r="J88" s="130" t="str">
        <f t="shared" ca="1" si="4"/>
        <v/>
      </c>
      <c r="K88" s="47"/>
      <c r="L88" s="38" t="str">
        <f t="shared" ca="1" si="5"/>
        <v/>
      </c>
      <c r="M88" s="47"/>
      <c r="N88" s="39" t="str">
        <f t="shared" ca="1" si="6"/>
        <v/>
      </c>
      <c r="O88" s="30"/>
      <c r="P88" s="30"/>
      <c r="Q88" s="30"/>
      <c r="R88" s="48"/>
      <c r="S88" s="54"/>
      <c r="T88" s="54"/>
      <c r="U88" s="46"/>
      <c r="V88" s="53"/>
      <c r="W88" s="62"/>
      <c r="X88" s="62"/>
      <c r="Y88" s="62"/>
      <c r="Z88" s="62"/>
      <c r="AA88" s="62"/>
      <c r="AB88" s="62"/>
      <c r="AC88" s="62"/>
      <c r="AD88" s="62"/>
      <c r="AE88" s="62"/>
      <c r="AF88" s="62"/>
      <c r="AG88" s="63"/>
      <c r="AH88" s="62"/>
      <c r="AI88" s="62"/>
      <c r="AJ88" s="62"/>
      <c r="AK88" s="62"/>
      <c r="AL88" s="62"/>
      <c r="AM88" s="62"/>
      <c r="AN88" s="63"/>
      <c r="AO88" s="62"/>
      <c r="AP88" s="63"/>
      <c r="AQ88" s="64"/>
      <c r="AR88" s="59"/>
      <c r="AS88" s="114">
        <f>Table9[[#This Row],[T_Total de famílias
Total HHs]]*5</f>
        <v>0</v>
      </c>
      <c r="AT88" s="59"/>
      <c r="AU88" s="132">
        <f>Table9[[#This Row],[P_Total de famílias
Total HHs]]*5</f>
        <v>0</v>
      </c>
      <c r="AV88" s="40"/>
      <c r="AW88" s="40"/>
      <c r="AX88" s="41"/>
      <c r="AY88" s="84"/>
      <c r="AZ88" s="21"/>
      <c r="BA88" s="110" t="str">
        <f t="shared" ca="1" si="7"/>
        <v>00</v>
      </c>
      <c r="BB88" s="110">
        <f ca="1">COUNTIF(BA$10:BA$99,Table9[[#This Row],[All data]])</f>
        <v>89</v>
      </c>
    </row>
    <row r="89" spans="1:54">
      <c r="A89" s="30"/>
      <c r="B89" s="30"/>
      <c r="C89" s="30"/>
      <c r="D89" s="21"/>
      <c r="E89" s="21"/>
      <c r="F89" s="51"/>
      <c r="G89" s="21"/>
      <c r="H89" s="51"/>
      <c r="I89" s="23"/>
      <c r="J89" s="130" t="str">
        <f t="shared" ca="1" si="4"/>
        <v/>
      </c>
      <c r="K89" s="47"/>
      <c r="L89" s="38" t="str">
        <f t="shared" ca="1" si="5"/>
        <v/>
      </c>
      <c r="M89" s="47"/>
      <c r="N89" s="39" t="str">
        <f t="shared" ca="1" si="6"/>
        <v/>
      </c>
      <c r="O89" s="30"/>
      <c r="P89" s="30"/>
      <c r="Q89" s="30"/>
      <c r="R89" s="48"/>
      <c r="S89" s="54"/>
      <c r="T89" s="54"/>
      <c r="U89" s="46"/>
      <c r="V89" s="53"/>
      <c r="W89" s="62"/>
      <c r="X89" s="62"/>
      <c r="Y89" s="62"/>
      <c r="Z89" s="62"/>
      <c r="AA89" s="62"/>
      <c r="AB89" s="62"/>
      <c r="AC89" s="62"/>
      <c r="AD89" s="62"/>
      <c r="AE89" s="62"/>
      <c r="AF89" s="62"/>
      <c r="AG89" s="63"/>
      <c r="AH89" s="62"/>
      <c r="AI89" s="62"/>
      <c r="AJ89" s="62"/>
      <c r="AK89" s="62"/>
      <c r="AL89" s="62"/>
      <c r="AM89" s="62"/>
      <c r="AN89" s="63"/>
      <c r="AO89" s="62"/>
      <c r="AP89" s="63"/>
      <c r="AQ89" s="64"/>
      <c r="AR89" s="59"/>
      <c r="AS89" s="114">
        <f>Table9[[#This Row],[T_Total de famílias
Total HHs]]*5</f>
        <v>0</v>
      </c>
      <c r="AT89" s="59"/>
      <c r="AU89" s="132">
        <f>Table9[[#This Row],[P_Total de famílias
Total HHs]]*5</f>
        <v>0</v>
      </c>
      <c r="AV89" s="40"/>
      <c r="AW89" s="40"/>
      <c r="AX89" s="41"/>
      <c r="AY89" s="84"/>
      <c r="AZ89" s="21"/>
      <c r="BA89" s="110" t="str">
        <f t="shared" ca="1" si="7"/>
        <v>00</v>
      </c>
      <c r="BB89" s="110">
        <f ca="1">COUNTIF(BA$10:BA$99,Table9[[#This Row],[All data]])</f>
        <v>89</v>
      </c>
    </row>
    <row r="90" spans="1:54">
      <c r="A90" s="30"/>
      <c r="B90" s="30"/>
      <c r="C90" s="30"/>
      <c r="D90" s="21"/>
      <c r="E90" s="21"/>
      <c r="F90" s="51"/>
      <c r="G90" s="21"/>
      <c r="H90" s="51"/>
      <c r="I90" s="23"/>
      <c r="J90" s="130" t="str">
        <f t="shared" ca="1" si="4"/>
        <v/>
      </c>
      <c r="K90" s="47"/>
      <c r="L90" s="38" t="str">
        <f t="shared" ca="1" si="5"/>
        <v/>
      </c>
      <c r="M90" s="47"/>
      <c r="N90" s="39" t="str">
        <f t="shared" ca="1" si="6"/>
        <v/>
      </c>
      <c r="O90" s="30"/>
      <c r="P90" s="30"/>
      <c r="Q90" s="30"/>
      <c r="R90" s="48"/>
      <c r="S90" s="54"/>
      <c r="T90" s="54"/>
      <c r="U90" s="46"/>
      <c r="V90" s="53"/>
      <c r="W90" s="62"/>
      <c r="X90" s="62"/>
      <c r="Y90" s="62"/>
      <c r="Z90" s="62"/>
      <c r="AA90" s="62"/>
      <c r="AB90" s="62"/>
      <c r="AC90" s="62"/>
      <c r="AD90" s="62"/>
      <c r="AE90" s="62"/>
      <c r="AF90" s="62"/>
      <c r="AG90" s="63"/>
      <c r="AH90" s="62"/>
      <c r="AI90" s="62"/>
      <c r="AJ90" s="62"/>
      <c r="AK90" s="62"/>
      <c r="AL90" s="62"/>
      <c r="AM90" s="62"/>
      <c r="AN90" s="63"/>
      <c r="AO90" s="62"/>
      <c r="AP90" s="63"/>
      <c r="AQ90" s="64"/>
      <c r="AR90" s="59"/>
      <c r="AS90" s="114">
        <f>Table9[[#This Row],[T_Total de famílias
Total HHs]]*5</f>
        <v>0</v>
      </c>
      <c r="AT90" s="59"/>
      <c r="AU90" s="132">
        <f>Table9[[#This Row],[P_Total de famílias
Total HHs]]*5</f>
        <v>0</v>
      </c>
      <c r="AV90" s="40"/>
      <c r="AW90" s="40"/>
      <c r="AX90" s="41"/>
      <c r="AY90" s="84"/>
      <c r="AZ90" s="21"/>
      <c r="BA90" s="110" t="str">
        <f t="shared" ca="1" si="7"/>
        <v>00</v>
      </c>
      <c r="BB90" s="110">
        <f ca="1">COUNTIF(BA$10:BA$99,Table9[[#This Row],[All data]])</f>
        <v>89</v>
      </c>
    </row>
    <row r="91" spans="1:54">
      <c r="D91" s="21"/>
      <c r="E91" s="21"/>
      <c r="F91" s="51"/>
      <c r="G91" s="21"/>
      <c r="H91" s="51"/>
      <c r="I91" s="23"/>
      <c r="J91" s="130" t="str">
        <f t="shared" ca="1" si="4"/>
        <v/>
      </c>
      <c r="K91" s="47"/>
      <c r="L91" s="38" t="str">
        <f t="shared" ca="1" si="5"/>
        <v/>
      </c>
      <c r="M91" s="47"/>
      <c r="N91" s="39" t="str">
        <f t="shared" ca="1" si="6"/>
        <v/>
      </c>
      <c r="O91" s="30"/>
      <c r="P91" s="30"/>
      <c r="Q91" s="30"/>
      <c r="R91" s="48"/>
      <c r="S91" s="54"/>
      <c r="T91" s="54"/>
      <c r="U91" s="46"/>
      <c r="V91" s="53"/>
      <c r="W91" s="62"/>
      <c r="X91" s="62"/>
      <c r="Y91" s="62"/>
      <c r="Z91" s="62"/>
      <c r="AA91" s="62"/>
      <c r="AB91" s="62"/>
      <c r="AC91" s="62"/>
      <c r="AD91" s="62"/>
      <c r="AE91" s="62"/>
      <c r="AF91" s="62"/>
      <c r="AG91" s="63"/>
      <c r="AH91" s="62"/>
      <c r="AI91" s="62"/>
      <c r="AJ91" s="62"/>
      <c r="AK91" s="62"/>
      <c r="AL91" s="62"/>
      <c r="AM91" s="62"/>
      <c r="AN91" s="63"/>
      <c r="AO91" s="62"/>
      <c r="AP91" s="63"/>
      <c r="AQ91" s="64"/>
      <c r="AR91" s="59"/>
      <c r="AS91" s="114">
        <f>Table9[[#This Row],[T_Total de famílias
Total HHs]]*5</f>
        <v>0</v>
      </c>
      <c r="AT91" s="59"/>
      <c r="AU91" s="132">
        <f>Table9[[#This Row],[P_Total de famílias
Total HHs]]*5</f>
        <v>0</v>
      </c>
      <c r="AV91" s="40"/>
      <c r="AW91" s="40"/>
      <c r="AX91" s="41"/>
      <c r="AY91" s="84"/>
      <c r="AZ91" s="21"/>
      <c r="BA91" s="110" t="str">
        <f t="shared" ca="1" si="7"/>
        <v>00</v>
      </c>
      <c r="BB91" s="110">
        <f ca="1">COUNTIF(BA$10:BA$99,Table9[[#This Row],[All data]])</f>
        <v>89</v>
      </c>
    </row>
    <row r="92" spans="1:54">
      <c r="D92" s="21"/>
      <c r="E92" s="21"/>
      <c r="F92" s="51"/>
      <c r="G92" s="21"/>
      <c r="H92" s="51"/>
      <c r="I92" s="23"/>
      <c r="J92" s="130" t="str">
        <f t="shared" ca="1" si="4"/>
        <v/>
      </c>
      <c r="K92" s="47"/>
      <c r="L92" s="38" t="str">
        <f t="shared" ca="1" si="5"/>
        <v/>
      </c>
      <c r="M92" s="47"/>
      <c r="N92" s="39" t="str">
        <f t="shared" ca="1" si="6"/>
        <v/>
      </c>
      <c r="O92" s="30"/>
      <c r="P92" s="30"/>
      <c r="Q92" s="30"/>
      <c r="R92" s="48"/>
      <c r="S92" s="54"/>
      <c r="T92" s="54"/>
      <c r="U92" s="46"/>
      <c r="V92" s="53"/>
      <c r="W92" s="62"/>
      <c r="X92" s="62"/>
      <c r="Y92" s="62"/>
      <c r="Z92" s="62"/>
      <c r="AA92" s="62"/>
      <c r="AB92" s="62"/>
      <c r="AC92" s="62"/>
      <c r="AD92" s="62"/>
      <c r="AE92" s="62"/>
      <c r="AF92" s="62"/>
      <c r="AG92" s="63"/>
      <c r="AH92" s="62"/>
      <c r="AI92" s="62"/>
      <c r="AJ92" s="62"/>
      <c r="AK92" s="62"/>
      <c r="AL92" s="62"/>
      <c r="AM92" s="62"/>
      <c r="AN92" s="63"/>
      <c r="AO92" s="62"/>
      <c r="AP92" s="63"/>
      <c r="AQ92" s="64"/>
      <c r="AR92" s="59"/>
      <c r="AS92" s="114">
        <f>Table9[[#This Row],[T_Total de famílias
Total HHs]]*5</f>
        <v>0</v>
      </c>
      <c r="AT92" s="59"/>
      <c r="AU92" s="132">
        <f>Table9[[#This Row],[P_Total de famílias
Total HHs]]*5</f>
        <v>0</v>
      </c>
      <c r="AV92" s="40"/>
      <c r="AW92" s="40"/>
      <c r="AX92" s="41"/>
      <c r="AY92" s="84"/>
      <c r="AZ92" s="21"/>
      <c r="BA92" s="110" t="str">
        <f t="shared" ca="1" si="7"/>
        <v>00</v>
      </c>
      <c r="BB92" s="110">
        <f ca="1">COUNTIF(BA$10:BA$99,Table9[[#This Row],[All data]])</f>
        <v>89</v>
      </c>
    </row>
    <row r="93" spans="1:54">
      <c r="D93" s="21"/>
      <c r="E93" s="21"/>
      <c r="F93" s="51"/>
      <c r="G93" s="21"/>
      <c r="H93" s="51"/>
      <c r="I93" s="23"/>
      <c r="J93" s="130" t="str">
        <f t="shared" ca="1" si="4"/>
        <v/>
      </c>
      <c r="K93" s="47"/>
      <c r="L93" s="38" t="str">
        <f t="shared" ca="1" si="5"/>
        <v/>
      </c>
      <c r="M93" s="47"/>
      <c r="N93" s="39" t="str">
        <f t="shared" ca="1" si="6"/>
        <v/>
      </c>
      <c r="O93" s="30"/>
      <c r="P93" s="30"/>
      <c r="Q93" s="30"/>
      <c r="R93" s="48"/>
      <c r="S93" s="54"/>
      <c r="T93" s="54"/>
      <c r="U93" s="46"/>
      <c r="V93" s="53"/>
      <c r="W93" s="62"/>
      <c r="X93" s="62"/>
      <c r="Y93" s="62"/>
      <c r="Z93" s="62"/>
      <c r="AA93" s="62"/>
      <c r="AB93" s="62"/>
      <c r="AC93" s="62"/>
      <c r="AD93" s="62"/>
      <c r="AE93" s="62"/>
      <c r="AF93" s="62"/>
      <c r="AG93" s="63"/>
      <c r="AH93" s="62"/>
      <c r="AI93" s="62"/>
      <c r="AJ93" s="62"/>
      <c r="AK93" s="62"/>
      <c r="AL93" s="62"/>
      <c r="AM93" s="62"/>
      <c r="AN93" s="63"/>
      <c r="AO93" s="62"/>
      <c r="AP93" s="63"/>
      <c r="AQ93" s="64"/>
      <c r="AR93" s="59"/>
      <c r="AS93" s="114">
        <f>Table9[[#This Row],[T_Total de famílias
Total HHs]]*5</f>
        <v>0</v>
      </c>
      <c r="AT93" s="59"/>
      <c r="AU93" s="132">
        <f>Table9[[#This Row],[P_Total de famílias
Total HHs]]*5</f>
        <v>0</v>
      </c>
      <c r="AV93" s="40"/>
      <c r="AW93" s="40"/>
      <c r="AX93" s="41"/>
      <c r="AY93" s="84"/>
      <c r="AZ93" s="21"/>
      <c r="BA93" s="110" t="str">
        <f t="shared" ca="1" si="7"/>
        <v>00</v>
      </c>
      <c r="BB93" s="110">
        <f ca="1">COUNTIF(BA$10:BA$99,Table9[[#This Row],[All data]])</f>
        <v>89</v>
      </c>
    </row>
    <row r="94" spans="1:54">
      <c r="D94" s="21"/>
      <c r="E94" s="21"/>
      <c r="F94" s="51"/>
      <c r="G94" s="21"/>
      <c r="H94" s="51"/>
      <c r="I94" s="23"/>
      <c r="J94" s="130" t="str">
        <f t="shared" ca="1" si="4"/>
        <v/>
      </c>
      <c r="K94" s="47"/>
      <c r="L94" s="38" t="str">
        <f t="shared" ca="1" si="5"/>
        <v/>
      </c>
      <c r="M94" s="47"/>
      <c r="N94" s="39" t="str">
        <f t="shared" ca="1" si="6"/>
        <v/>
      </c>
      <c r="O94" s="30"/>
      <c r="P94" s="30"/>
      <c r="Q94" s="30"/>
      <c r="R94" s="48"/>
      <c r="S94" s="54"/>
      <c r="T94" s="54"/>
      <c r="U94" s="46"/>
      <c r="V94" s="53"/>
      <c r="W94" s="62"/>
      <c r="X94" s="62"/>
      <c r="Y94" s="62"/>
      <c r="Z94" s="62"/>
      <c r="AA94" s="62"/>
      <c r="AB94" s="62"/>
      <c r="AC94" s="62"/>
      <c r="AD94" s="62"/>
      <c r="AE94" s="62"/>
      <c r="AF94" s="62"/>
      <c r="AG94" s="63"/>
      <c r="AH94" s="62"/>
      <c r="AI94" s="62"/>
      <c r="AJ94" s="62"/>
      <c r="AK94" s="62"/>
      <c r="AL94" s="62"/>
      <c r="AM94" s="62"/>
      <c r="AN94" s="63"/>
      <c r="AO94" s="62"/>
      <c r="AP94" s="63"/>
      <c r="AQ94" s="64"/>
      <c r="AR94" s="59"/>
      <c r="AS94" s="114">
        <f>Table9[[#This Row],[T_Total de famílias
Total HHs]]*5</f>
        <v>0</v>
      </c>
      <c r="AT94" s="59"/>
      <c r="AU94" s="132">
        <f>Table9[[#This Row],[P_Total de famílias
Total HHs]]*5</f>
        <v>0</v>
      </c>
      <c r="AV94" s="40"/>
      <c r="AW94" s="40"/>
      <c r="AX94" s="41"/>
      <c r="AY94" s="84"/>
      <c r="AZ94" s="21"/>
      <c r="BA94" s="110" t="str">
        <f t="shared" ca="1" si="7"/>
        <v>00</v>
      </c>
      <c r="BB94" s="110">
        <f ca="1">COUNTIF(BA$10:BA$99,Table9[[#This Row],[All data]])</f>
        <v>89</v>
      </c>
    </row>
    <row r="95" spans="1:54">
      <c r="D95" s="21"/>
      <c r="E95" s="21"/>
      <c r="F95" s="51"/>
      <c r="G95" s="21"/>
      <c r="H95" s="51"/>
      <c r="I95" s="23"/>
      <c r="J95" s="130" t="str">
        <f t="shared" ca="1" si="4"/>
        <v/>
      </c>
      <c r="K95" s="47"/>
      <c r="L95" s="38" t="str">
        <f t="shared" ca="1" si="5"/>
        <v/>
      </c>
      <c r="M95" s="47"/>
      <c r="N95" s="39" t="str">
        <f t="shared" ca="1" si="6"/>
        <v/>
      </c>
      <c r="O95" s="30"/>
      <c r="P95" s="30"/>
      <c r="Q95" s="30"/>
      <c r="R95" s="48"/>
      <c r="S95" s="54"/>
      <c r="T95" s="54"/>
      <c r="U95" s="46"/>
      <c r="V95" s="53"/>
      <c r="W95" s="62"/>
      <c r="X95" s="62"/>
      <c r="Y95" s="62"/>
      <c r="Z95" s="62"/>
      <c r="AA95" s="62"/>
      <c r="AB95" s="62"/>
      <c r="AC95" s="62"/>
      <c r="AD95" s="62"/>
      <c r="AE95" s="62"/>
      <c r="AF95" s="62"/>
      <c r="AG95" s="63"/>
      <c r="AH95" s="62"/>
      <c r="AI95" s="62"/>
      <c r="AJ95" s="62"/>
      <c r="AK95" s="62"/>
      <c r="AL95" s="62"/>
      <c r="AM95" s="62"/>
      <c r="AN95" s="63"/>
      <c r="AO95" s="62"/>
      <c r="AP95" s="63"/>
      <c r="AQ95" s="64"/>
      <c r="AR95" s="59"/>
      <c r="AS95" s="114">
        <f>Table9[[#This Row],[T_Total de famílias
Total HHs]]*5</f>
        <v>0</v>
      </c>
      <c r="AT95" s="59"/>
      <c r="AU95" s="132">
        <f>Table9[[#This Row],[P_Total de famílias
Total HHs]]*5</f>
        <v>0</v>
      </c>
      <c r="AV95" s="40"/>
      <c r="AW95" s="40"/>
      <c r="AX95" s="41"/>
      <c r="AY95" s="84"/>
      <c r="AZ95" s="21"/>
      <c r="BA95" s="110" t="str">
        <f t="shared" ca="1" si="7"/>
        <v>00</v>
      </c>
      <c r="BB95" s="110">
        <f ca="1">COUNTIF(BA$10:BA$99,Table9[[#This Row],[All data]])</f>
        <v>89</v>
      </c>
    </row>
    <row r="96" spans="1:54">
      <c r="D96" s="21"/>
      <c r="E96" s="21"/>
      <c r="F96" s="51"/>
      <c r="G96" s="21"/>
      <c r="H96" s="51"/>
      <c r="I96" s="23"/>
      <c r="J96" s="130" t="str">
        <f t="shared" ca="1" si="4"/>
        <v/>
      </c>
      <c r="K96" s="47"/>
      <c r="L96" s="38" t="str">
        <f t="shared" ca="1" si="5"/>
        <v/>
      </c>
      <c r="M96" s="47"/>
      <c r="N96" s="39" t="str">
        <f t="shared" ca="1" si="6"/>
        <v/>
      </c>
      <c r="O96" s="30"/>
      <c r="P96" s="30"/>
      <c r="Q96" s="30"/>
      <c r="R96" s="48"/>
      <c r="S96" s="54"/>
      <c r="T96" s="54"/>
      <c r="U96" s="46"/>
      <c r="V96" s="53"/>
      <c r="W96" s="62"/>
      <c r="X96" s="62"/>
      <c r="Y96" s="62"/>
      <c r="Z96" s="62"/>
      <c r="AA96" s="62"/>
      <c r="AB96" s="62"/>
      <c r="AC96" s="62"/>
      <c r="AD96" s="62"/>
      <c r="AE96" s="62"/>
      <c r="AF96" s="62"/>
      <c r="AG96" s="63"/>
      <c r="AH96" s="62"/>
      <c r="AI96" s="62"/>
      <c r="AJ96" s="62"/>
      <c r="AK96" s="62"/>
      <c r="AL96" s="62"/>
      <c r="AM96" s="62"/>
      <c r="AN96" s="63"/>
      <c r="AO96" s="62"/>
      <c r="AP96" s="63"/>
      <c r="AQ96" s="64"/>
      <c r="AR96" s="59"/>
      <c r="AS96" s="114">
        <f>Table9[[#This Row],[T_Total de famílias
Total HHs]]*5</f>
        <v>0</v>
      </c>
      <c r="AT96" s="59"/>
      <c r="AU96" s="132">
        <f>Table9[[#This Row],[P_Total de famílias
Total HHs]]*5</f>
        <v>0</v>
      </c>
      <c r="AV96" s="40"/>
      <c r="AW96" s="40"/>
      <c r="AX96" s="41"/>
      <c r="AY96" s="84"/>
      <c r="AZ96" s="21"/>
      <c r="BA96" s="110" t="str">
        <f t="shared" ca="1" si="7"/>
        <v>00</v>
      </c>
      <c r="BB96" s="110">
        <f ca="1">COUNTIF(BA$10:BA$99,Table9[[#This Row],[All data]])</f>
        <v>89</v>
      </c>
    </row>
    <row r="97" spans="4:54">
      <c r="D97" s="21"/>
      <c r="E97" s="21"/>
      <c r="F97" s="51"/>
      <c r="G97" s="21"/>
      <c r="H97" s="51"/>
      <c r="I97" s="23"/>
      <c r="J97" s="130" t="str">
        <f t="shared" ca="1" si="4"/>
        <v/>
      </c>
      <c r="K97" s="47"/>
      <c r="L97" s="38" t="str">
        <f t="shared" ca="1" si="5"/>
        <v/>
      </c>
      <c r="M97" s="47"/>
      <c r="N97" s="39" t="str">
        <f t="shared" ca="1" si="6"/>
        <v/>
      </c>
      <c r="O97" s="30"/>
      <c r="P97" s="30"/>
      <c r="Q97" s="30"/>
      <c r="R97" s="48"/>
      <c r="S97" s="54"/>
      <c r="T97" s="54"/>
      <c r="U97" s="46"/>
      <c r="V97" s="53"/>
      <c r="W97" s="62"/>
      <c r="X97" s="62"/>
      <c r="Y97" s="62"/>
      <c r="Z97" s="62"/>
      <c r="AA97" s="62"/>
      <c r="AB97" s="62"/>
      <c r="AC97" s="62"/>
      <c r="AD97" s="62"/>
      <c r="AE97" s="62"/>
      <c r="AF97" s="62"/>
      <c r="AG97" s="63"/>
      <c r="AH97" s="62"/>
      <c r="AI97" s="62"/>
      <c r="AJ97" s="62"/>
      <c r="AK97" s="62"/>
      <c r="AL97" s="62"/>
      <c r="AM97" s="62"/>
      <c r="AN97" s="63"/>
      <c r="AO97" s="62"/>
      <c r="AP97" s="63"/>
      <c r="AQ97" s="64"/>
      <c r="AR97" s="59"/>
      <c r="AS97" s="114">
        <f>Table9[[#This Row],[T_Total de famílias
Total HHs]]*5</f>
        <v>0</v>
      </c>
      <c r="AT97" s="59"/>
      <c r="AU97" s="132">
        <f>Table9[[#This Row],[P_Total de famílias
Total HHs]]*5</f>
        <v>0</v>
      </c>
      <c r="AV97" s="40"/>
      <c r="AW97" s="40"/>
      <c r="AX97" s="41"/>
      <c r="AY97" s="84"/>
      <c r="AZ97" s="21"/>
      <c r="BA97" s="110" t="str">
        <f t="shared" ca="1" si="7"/>
        <v>00</v>
      </c>
      <c r="BB97" s="110">
        <f ca="1">COUNTIF(BA$10:BA$99,Table9[[#This Row],[All data]])</f>
        <v>89</v>
      </c>
    </row>
    <row r="98" spans="4:54">
      <c r="D98" s="21"/>
      <c r="E98" s="21"/>
      <c r="F98" s="51"/>
      <c r="G98" s="21"/>
      <c r="H98" s="51"/>
      <c r="I98" s="23"/>
      <c r="J98" s="130" t="str">
        <f t="shared" ca="1" si="4"/>
        <v/>
      </c>
      <c r="K98" s="47"/>
      <c r="L98" s="38" t="str">
        <f t="shared" ca="1" si="5"/>
        <v/>
      </c>
      <c r="M98" s="47"/>
      <c r="N98" s="39" t="str">
        <f t="shared" ca="1" si="6"/>
        <v/>
      </c>
      <c r="O98" s="30"/>
      <c r="P98" s="30"/>
      <c r="Q98" s="30"/>
      <c r="R98" s="48"/>
      <c r="S98" s="54"/>
      <c r="T98" s="54"/>
      <c r="U98" s="46"/>
      <c r="V98" s="53"/>
      <c r="W98" s="62"/>
      <c r="X98" s="62"/>
      <c r="Y98" s="62"/>
      <c r="Z98" s="62"/>
      <c r="AA98" s="62"/>
      <c r="AB98" s="62"/>
      <c r="AC98" s="62"/>
      <c r="AD98" s="62"/>
      <c r="AE98" s="62"/>
      <c r="AF98" s="62"/>
      <c r="AG98" s="63"/>
      <c r="AH98" s="62"/>
      <c r="AI98" s="62"/>
      <c r="AJ98" s="62"/>
      <c r="AK98" s="62"/>
      <c r="AL98" s="62"/>
      <c r="AM98" s="62"/>
      <c r="AN98" s="63"/>
      <c r="AO98" s="62"/>
      <c r="AP98" s="63"/>
      <c r="AQ98" s="64"/>
      <c r="AR98" s="59"/>
      <c r="AS98" s="114">
        <f>Table9[[#This Row],[T_Total de famílias
Total HHs]]*5</f>
        <v>0</v>
      </c>
      <c r="AT98" s="59"/>
      <c r="AU98" s="132">
        <f>Table9[[#This Row],[P_Total de famílias
Total HHs]]*5</f>
        <v>0</v>
      </c>
      <c r="AV98" s="40"/>
      <c r="AW98" s="40"/>
      <c r="AX98" s="41"/>
      <c r="AY98" s="84"/>
      <c r="AZ98" s="21"/>
      <c r="BA98" s="110" t="str">
        <f t="shared" ca="1" si="7"/>
        <v>00</v>
      </c>
      <c r="BB98" s="110">
        <f ca="1">COUNTIF(BA$10:BA$99,Table9[[#This Row],[All data]])</f>
        <v>89</v>
      </c>
    </row>
    <row r="99" spans="4:54">
      <c r="D99" s="21"/>
      <c r="E99" s="21"/>
      <c r="F99" s="51"/>
      <c r="G99" s="21"/>
      <c r="H99" s="51"/>
      <c r="I99" s="23"/>
      <c r="J99" s="130" t="str">
        <f t="shared" ca="1" si="4"/>
        <v/>
      </c>
      <c r="K99" s="47"/>
      <c r="L99" s="38" t="str">
        <f t="shared" ca="1" si="5"/>
        <v/>
      </c>
      <c r="M99" s="47"/>
      <c r="N99" s="39" t="str">
        <f t="shared" ca="1" si="6"/>
        <v/>
      </c>
      <c r="O99" s="30"/>
      <c r="P99" s="30"/>
      <c r="Q99" s="30"/>
      <c r="R99" s="48"/>
      <c r="S99" s="54"/>
      <c r="T99" s="54"/>
      <c r="U99" s="46"/>
      <c r="V99" s="53"/>
      <c r="W99" s="62"/>
      <c r="X99" s="62"/>
      <c r="Y99" s="62"/>
      <c r="Z99" s="62"/>
      <c r="AA99" s="62"/>
      <c r="AB99" s="62"/>
      <c r="AC99" s="62"/>
      <c r="AD99" s="62"/>
      <c r="AE99" s="62"/>
      <c r="AF99" s="62"/>
      <c r="AG99" s="63"/>
      <c r="AH99" s="62"/>
      <c r="AI99" s="62"/>
      <c r="AJ99" s="62"/>
      <c r="AK99" s="62"/>
      <c r="AL99" s="62"/>
      <c r="AM99" s="62"/>
      <c r="AN99" s="63"/>
      <c r="AO99" s="62"/>
      <c r="AP99" s="63"/>
      <c r="AQ99" s="64"/>
      <c r="AR99" s="59"/>
      <c r="AS99" s="114">
        <f>Table9[[#This Row],[T_Total de famílias
Total HHs]]*5</f>
        <v>0</v>
      </c>
      <c r="AT99" s="59"/>
      <c r="AU99" s="132">
        <f>Table9[[#This Row],[P_Total de famílias
Total HHs]]*5</f>
        <v>0</v>
      </c>
      <c r="AV99" s="40"/>
      <c r="AW99" s="40"/>
      <c r="AX99" s="41"/>
      <c r="AY99" s="84"/>
      <c r="AZ99" s="21"/>
      <c r="BA99" s="110" t="str">
        <f t="shared" ca="1" si="7"/>
        <v>00</v>
      </c>
      <c r="BB99" s="110">
        <f ca="1">COUNTIF(BA$10:BA$99,Table9[[#This Row],[All data]])</f>
        <v>89</v>
      </c>
    </row>
  </sheetData>
  <protectedRanges>
    <protectedRange sqref="L8 N8 J8" name="All Sheet_5"/>
    <protectedRange sqref="O8" name="All Sheet_2_3"/>
    <protectedRange sqref="O19:O20 N10:O11 L10:L99 J10:J99 N12:N99" name="All Sheet_7"/>
  </protectedRanges>
  <mergeCells count="18">
    <mergeCell ref="AV4:AX7"/>
    <mergeCell ref="W5:AG5"/>
    <mergeCell ref="AR5:AS7"/>
    <mergeCell ref="AT5:AU7"/>
    <mergeCell ref="AP5:AQ7"/>
    <mergeCell ref="AO5:AO7"/>
    <mergeCell ref="AK5:AN7"/>
    <mergeCell ref="AJ5:AJ7"/>
    <mergeCell ref="AH5:AI7"/>
    <mergeCell ref="AR4:AU4"/>
    <mergeCell ref="W6:AC7"/>
    <mergeCell ref="AD6:AF7"/>
    <mergeCell ref="A4:C7"/>
    <mergeCell ref="D4:H7"/>
    <mergeCell ref="I4:T7"/>
    <mergeCell ref="W4:AF4"/>
    <mergeCell ref="AH4:AQ4"/>
    <mergeCell ref="V5:V7"/>
  </mergeCells>
  <phoneticPr fontId="18" type="noConversion"/>
  <conditionalFormatting sqref="I10:I81 M10:M81 K10:K81">
    <cfRule type="expression" dxfId="10" priority="12">
      <formula>ISNA(J10)</formula>
    </cfRule>
  </conditionalFormatting>
  <conditionalFormatting sqref="AX10:AX81">
    <cfRule type="containsText" dxfId="9" priority="7" operator="containsText" text="Planeado">
      <formula>NOT(ISERROR(SEARCH("Planeado",AX10)))</formula>
    </cfRule>
    <cfRule type="containsText" dxfId="8" priority="8" operator="containsText" text="Em curso">
      <formula>NOT(ISERROR(SEARCH("Em curso",AX10)))</formula>
    </cfRule>
    <cfRule type="containsText" dxfId="7" priority="9" operator="containsText" text="Concluido">
      <formula>NOT(ISERROR(SEARCH("Concluido",AX10)))</formula>
    </cfRule>
    <cfRule type="containsText" priority="10" operator="containsText" text="em curso">
      <formula>NOT(ISERROR(SEARCH("em curso",AX10)))</formula>
    </cfRule>
    <cfRule type="containsText" dxfId="6" priority="11" operator="containsText" text="concluido">
      <formula>NOT(ISERROR(SEARCH("concluido",AX10)))</formula>
    </cfRule>
  </conditionalFormatting>
  <dataValidations count="7">
    <dataValidation type="list" allowBlank="1" showInputMessage="1" showErrorMessage="1" sqref="B10:B25" xr:uid="{8F5D6C74-21B7-479F-9345-F9195E132115}">
      <formula1>Event_Name</formula1>
    </dataValidation>
    <dataValidation type="list" allowBlank="1" showInputMessage="1" showErrorMessage="1" sqref="F10:F99 H10:H99" xr:uid="{06081C55-6CC5-4980-BD9C-50E2994107B6}">
      <formula1>LST_OrgType</formula1>
    </dataValidation>
    <dataValidation type="list" allowBlank="1" showInputMessage="1" showErrorMessage="1" sqref="I10:I99" xr:uid="{CCA7EA3B-5F3E-49D2-8926-02A99F559669}">
      <formula1>Admin1</formula1>
    </dataValidation>
    <dataValidation type="list" allowBlank="1" showInputMessage="1" showErrorMessage="1" sqref="AX10:AX99" xr:uid="{8742118D-ED97-49DE-A6BE-9FBB7ED8D9DD}">
      <formula1>LST_status</formula1>
    </dataValidation>
    <dataValidation type="date" operator="greaterThan" allowBlank="1" showInputMessage="1" showErrorMessage="1" error="Digite uma data válida nesta célula" sqref="AV10:AW99" xr:uid="{09E100D0-2F92-4AE7-ADFB-FA2F015C448F}">
      <formula1>43466</formula1>
    </dataValidation>
    <dataValidation type="list" allowBlank="1" showInputMessage="1" showErrorMessage="1" sqref="M10:M99" xr:uid="{898A511C-A6A3-4352-96EC-CBAF086FA29B}">
      <formula1>OFFSET(Admin3,MATCH(L10,Admin2_Linked_Pcode,0)-1,0,COUNTIF(Admin2_Linked_Pcode,L10))</formula1>
    </dataValidation>
    <dataValidation type="list" allowBlank="1" showInputMessage="1" showErrorMessage="1" sqref="K10:K99" xr:uid="{0DA7F2A8-85FC-4DA8-BB22-B4857AFD6100}">
      <formula1>OFFSET(Admin2,MATCH(J10,Admin1_Linked_Pcode,0)-1,0,COUNTIF(Admin1_Linked_Pcode,J10))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xr:uid="{4A054ACD-93A1-4860-BE0B-81DC43325D1B}">
          <x14:formula1>
            <xm:f>Lists!$AA$4:$AA$5</xm:f>
          </x14:formula1>
          <xm:sqref>AG10:AG99 AN10:AN99 AP10:AP99</xm:sqref>
        </x14:dataValidation>
        <x14:dataValidation type="list" allowBlank="1" showInputMessage="1" showErrorMessage="1" xr:uid="{643EE054-F393-4D89-8077-A519B23960D6}">
          <x14:formula1>
            <xm:f>Lists!$C$4:$C$14</xm:f>
          </x14:formula1>
          <xm:sqref>U10:U99</xm:sqref>
        </x14:dataValidation>
        <x14:dataValidation type="list" allowBlank="1" showInputMessage="1" showErrorMessage="1" xr:uid="{E91F5433-ADAF-464F-8930-6EC8D7A71C3E}">
          <x14:formula1>
            <xm:f>Lists!$T$4:$T$6</xm:f>
          </x14:formula1>
          <xm:sqref>V10:V99</xm:sqref>
        </x14:dataValidation>
        <x14:dataValidation type="list" allowBlank="1" showInputMessage="1" showErrorMessage="1" xr:uid="{6E3492E6-AC24-49F6-8D8F-30B6EDCB0D5C}">
          <x14:formula1>
            <xm:f>Lists!$Y$4:$Y$6</xm:f>
          </x14:formula1>
          <xm:sqref>R10:R99</xm:sqref>
        </x14:dataValidation>
        <x14:dataValidation type="list" allowBlank="1" showInputMessage="1" showErrorMessage="1" xr:uid="{B67CEC6C-F06A-4D1B-B801-1271D11DF3F9}">
          <x14:formula1>
            <xm:f>Lists!$AB$4:$AB$5</xm:f>
          </x14:formula1>
          <xm:sqref>Q10:Q99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9EB64-21C9-4356-8970-B3D904C89D96}">
  <sheetPr>
    <tabColor rgb="FF002060"/>
  </sheetPr>
  <dimension ref="A1:AO100"/>
  <sheetViews>
    <sheetView topLeftCell="S4" zoomScale="60" zoomScaleNormal="60" workbookViewId="0">
      <pane ySplit="6" topLeftCell="A10" activePane="bottomLeft" state="frozen"/>
      <selection activeCell="D4" sqref="D4"/>
      <selection pane="bottomLeft" activeCell="AP8" sqref="AP8"/>
    </sheetView>
  </sheetViews>
  <sheetFormatPr defaultRowHeight="14.5"/>
  <cols>
    <col min="1" max="1" width="20.90625" hidden="1" customWidth="1"/>
    <col min="2" max="2" width="12.81640625" hidden="1" customWidth="1"/>
    <col min="3" max="3" width="17.81640625" hidden="1" customWidth="1"/>
    <col min="4" max="4" width="12.6328125" customWidth="1"/>
    <col min="5" max="5" width="18" bestFit="1" customWidth="1"/>
    <col min="6" max="6" width="23.1796875" customWidth="1"/>
    <col min="7" max="7" width="21.54296875" customWidth="1"/>
    <col min="8" max="8" width="31" customWidth="1"/>
    <col min="9" max="9" width="12.7265625" bestFit="1" customWidth="1"/>
    <col min="10" max="10" width="13.7265625" hidden="1" customWidth="1"/>
    <col min="11" max="11" width="12.6328125" customWidth="1"/>
    <col min="12" max="12" width="13.08984375" hidden="1" customWidth="1"/>
    <col min="13" max="13" width="12.36328125" customWidth="1"/>
    <col min="14" max="14" width="16.26953125" hidden="1" customWidth="1"/>
    <col min="15" max="15" width="12.36328125" customWidth="1"/>
    <col min="16" max="16" width="24" customWidth="1"/>
    <col min="17" max="17" width="20.90625" customWidth="1"/>
    <col min="18" max="18" width="20.6328125" customWidth="1"/>
    <col min="19" max="19" width="28.7265625" customWidth="1"/>
    <col min="20" max="20" width="28.1796875" customWidth="1"/>
    <col min="21" max="21" width="7.90625" hidden="1" customWidth="1"/>
    <col min="22" max="22" width="9.7265625" customWidth="1"/>
    <col min="24" max="24" width="9.81640625" bestFit="1" customWidth="1"/>
    <col min="25" max="25" width="13.26953125" customWidth="1"/>
    <col min="27" max="27" width="11.26953125" customWidth="1"/>
    <col min="28" max="28" width="12.36328125" customWidth="1"/>
    <col min="29" max="29" width="10.08984375" customWidth="1"/>
    <col min="30" max="30" width="10.36328125" customWidth="1"/>
    <col min="31" max="31" width="12.36328125" bestFit="1" customWidth="1"/>
    <col min="32" max="32" width="11" customWidth="1"/>
    <col min="33" max="33" width="15" customWidth="1"/>
    <col min="34" max="34" width="16.453125" customWidth="1"/>
    <col min="35" max="35" width="13.81640625" customWidth="1"/>
    <col min="36" max="36" width="12.7265625" customWidth="1"/>
    <col min="37" max="37" width="21.36328125" customWidth="1"/>
    <col min="38" max="38" width="35.26953125" customWidth="1"/>
    <col min="39" max="41" width="10.90625" hidden="1" customWidth="1"/>
  </cols>
  <sheetData>
    <row r="1" spans="1:41" ht="18.5">
      <c r="V1" s="4"/>
      <c r="W1" s="4"/>
      <c r="X1" s="4"/>
      <c r="Y1" s="4"/>
      <c r="Z1" s="4"/>
      <c r="AA1" s="4"/>
      <c r="AB1" s="4"/>
      <c r="AC1" s="4"/>
      <c r="AD1" s="4"/>
      <c r="AE1" s="4"/>
      <c r="AF1" s="4"/>
      <c r="AG1" s="4"/>
      <c r="AH1" s="4"/>
    </row>
    <row r="2" spans="1:41">
      <c r="V2" s="3"/>
      <c r="W2" s="3"/>
      <c r="X2" s="3"/>
      <c r="Y2" s="3"/>
      <c r="Z2" s="3"/>
      <c r="AA2" s="3"/>
      <c r="AB2" s="3"/>
      <c r="AC2" s="3"/>
      <c r="AD2" s="3"/>
      <c r="AE2" s="3"/>
      <c r="AF2" s="3"/>
      <c r="AG2" s="3"/>
      <c r="AH2" s="3"/>
    </row>
    <row r="3" spans="1:41">
      <c r="V3" s="31"/>
      <c r="W3" s="31"/>
      <c r="X3" s="31"/>
      <c r="Y3" s="31"/>
      <c r="Z3" s="31"/>
      <c r="AA3" s="31"/>
      <c r="AB3" s="31"/>
      <c r="AC3" s="31"/>
      <c r="AD3" s="31"/>
      <c r="AE3" s="31"/>
      <c r="AF3" s="31"/>
      <c r="AG3" s="31"/>
      <c r="AH3" s="31"/>
    </row>
    <row r="4" spans="1:41" ht="28.5" customHeight="1">
      <c r="A4" s="138" t="s">
        <v>1552</v>
      </c>
      <c r="B4" s="138"/>
      <c r="C4" s="138"/>
      <c r="D4" s="138" t="s">
        <v>1530</v>
      </c>
      <c r="E4" s="138"/>
      <c r="F4" s="138"/>
      <c r="G4" s="138"/>
      <c r="H4" s="138"/>
      <c r="I4" s="141" t="s">
        <v>1531</v>
      </c>
      <c r="J4" s="141"/>
      <c r="K4" s="141"/>
      <c r="L4" s="141"/>
      <c r="M4" s="141"/>
      <c r="N4" s="141"/>
      <c r="O4" s="141"/>
      <c r="P4" s="141"/>
      <c r="Q4" s="141"/>
      <c r="R4" s="141"/>
      <c r="S4" s="141"/>
      <c r="T4" s="141"/>
      <c r="V4" s="196" t="s">
        <v>1532</v>
      </c>
      <c r="W4" s="146"/>
      <c r="X4" s="146"/>
      <c r="Y4" s="146"/>
      <c r="Z4" s="146"/>
      <c r="AA4" s="146"/>
      <c r="AB4" s="146"/>
      <c r="AC4" s="146"/>
      <c r="AD4" s="146"/>
      <c r="AE4" s="146"/>
      <c r="AF4" s="147"/>
      <c r="AG4" s="197" t="s">
        <v>1541</v>
      </c>
      <c r="AH4" s="198"/>
      <c r="AI4" s="162" t="s">
        <v>1533</v>
      </c>
      <c r="AJ4" s="163"/>
      <c r="AK4" s="163"/>
    </row>
    <row r="5" spans="1:41" ht="14.5" customHeight="1">
      <c r="A5" s="139"/>
      <c r="B5" s="139"/>
      <c r="C5" s="139"/>
      <c r="D5" s="139"/>
      <c r="E5" s="139"/>
      <c r="F5" s="139"/>
      <c r="G5" s="139"/>
      <c r="H5" s="139"/>
      <c r="I5" s="142"/>
      <c r="J5" s="142"/>
      <c r="K5" s="142"/>
      <c r="L5" s="142"/>
      <c r="M5" s="142"/>
      <c r="N5" s="142"/>
      <c r="O5" s="142"/>
      <c r="P5" s="142"/>
      <c r="Q5" s="142"/>
      <c r="R5" s="142"/>
      <c r="S5" s="142"/>
      <c r="T5" s="142"/>
      <c r="V5" s="204" t="s">
        <v>1466</v>
      </c>
      <c r="W5" s="205"/>
      <c r="X5" s="205"/>
      <c r="Y5" s="205"/>
      <c r="Z5" s="205"/>
      <c r="AA5" s="205"/>
      <c r="AB5" s="206"/>
      <c r="AC5" s="195" t="s">
        <v>1484</v>
      </c>
      <c r="AD5" s="195"/>
      <c r="AE5" s="195"/>
      <c r="AF5" s="195"/>
      <c r="AG5" s="171"/>
      <c r="AH5" s="172"/>
      <c r="AI5" s="164"/>
      <c r="AJ5" s="165"/>
      <c r="AK5" s="165"/>
    </row>
    <row r="6" spans="1:41">
      <c r="A6" s="139"/>
      <c r="B6" s="139"/>
      <c r="C6" s="139"/>
      <c r="D6" s="139"/>
      <c r="E6" s="139"/>
      <c r="F6" s="139"/>
      <c r="G6" s="139"/>
      <c r="H6" s="139"/>
      <c r="I6" s="142"/>
      <c r="J6" s="142"/>
      <c r="K6" s="142"/>
      <c r="L6" s="142"/>
      <c r="M6" s="142"/>
      <c r="N6" s="142"/>
      <c r="O6" s="142"/>
      <c r="P6" s="142"/>
      <c r="Q6" s="142"/>
      <c r="R6" s="142"/>
      <c r="S6" s="142"/>
      <c r="T6" s="142"/>
      <c r="V6" s="207"/>
      <c r="W6" s="208"/>
      <c r="X6" s="208"/>
      <c r="Y6" s="208"/>
      <c r="Z6" s="208"/>
      <c r="AA6" s="208"/>
      <c r="AB6" s="209"/>
      <c r="AC6" s="195"/>
      <c r="AD6" s="195"/>
      <c r="AE6" s="195"/>
      <c r="AF6" s="195"/>
      <c r="AG6" s="173"/>
      <c r="AH6" s="174"/>
      <c r="AI6" s="164"/>
      <c r="AJ6" s="165"/>
      <c r="AK6" s="165"/>
    </row>
    <row r="7" spans="1:41" ht="23">
      <c r="A7" s="140"/>
      <c r="B7" s="140"/>
      <c r="C7" s="140"/>
      <c r="D7" s="140"/>
      <c r="E7" s="140"/>
      <c r="F7" s="140"/>
      <c r="G7" s="140"/>
      <c r="H7" s="140"/>
      <c r="I7" s="143"/>
      <c r="J7" s="143"/>
      <c r="K7" s="143"/>
      <c r="L7" s="143"/>
      <c r="M7" s="143"/>
      <c r="N7" s="143"/>
      <c r="O7" s="143"/>
      <c r="P7" s="143"/>
      <c r="Q7" s="143"/>
      <c r="R7" s="143"/>
      <c r="S7" s="143"/>
      <c r="T7" s="143"/>
      <c r="V7" s="199" t="s">
        <v>1563</v>
      </c>
      <c r="W7" s="200"/>
      <c r="X7" s="201"/>
      <c r="Y7" s="32" t="s">
        <v>1564</v>
      </c>
      <c r="Z7" s="202" t="s">
        <v>1180</v>
      </c>
      <c r="AA7" s="203"/>
      <c r="AB7" s="32" t="s">
        <v>446</v>
      </c>
      <c r="AC7" s="195"/>
      <c r="AD7" s="195"/>
      <c r="AE7" s="195"/>
      <c r="AF7" s="195"/>
      <c r="AG7" s="175"/>
      <c r="AH7" s="176"/>
      <c r="AI7" s="166"/>
      <c r="AJ7" s="167"/>
      <c r="AK7" s="167"/>
    </row>
    <row r="8" spans="1:41" ht="188.5" customHeight="1">
      <c r="A8" s="33" t="s">
        <v>1115</v>
      </c>
      <c r="B8" s="33" t="s">
        <v>1450</v>
      </c>
      <c r="C8" s="33" t="s">
        <v>1457</v>
      </c>
      <c r="D8" s="83" t="s">
        <v>1495</v>
      </c>
      <c r="E8" s="34" t="s">
        <v>1494</v>
      </c>
      <c r="F8" s="34" t="s">
        <v>1110</v>
      </c>
      <c r="G8" s="34" t="s">
        <v>1496</v>
      </c>
      <c r="H8" s="34" t="s">
        <v>1109</v>
      </c>
      <c r="I8" s="35" t="s">
        <v>1497</v>
      </c>
      <c r="J8" s="36" t="s">
        <v>437</v>
      </c>
      <c r="K8" s="35" t="s">
        <v>1498</v>
      </c>
      <c r="L8" s="37" t="s">
        <v>438</v>
      </c>
      <c r="M8" s="35" t="s">
        <v>1499</v>
      </c>
      <c r="N8" s="37" t="s">
        <v>439</v>
      </c>
      <c r="O8" s="35" t="s">
        <v>1500</v>
      </c>
      <c r="P8" s="35" t="s">
        <v>1501</v>
      </c>
      <c r="Q8" s="35" t="s">
        <v>1565</v>
      </c>
      <c r="R8" s="35" t="s">
        <v>1519</v>
      </c>
      <c r="S8" s="33" t="s">
        <v>1550</v>
      </c>
      <c r="T8" s="33" t="s">
        <v>1551</v>
      </c>
      <c r="U8" s="52" t="s">
        <v>478</v>
      </c>
      <c r="V8" s="66" t="s">
        <v>1502</v>
      </c>
      <c r="W8" s="66" t="s">
        <v>1503</v>
      </c>
      <c r="X8" s="66" t="s">
        <v>1504</v>
      </c>
      <c r="Y8" s="66" t="s">
        <v>1505</v>
      </c>
      <c r="Z8" s="66" t="s">
        <v>1506</v>
      </c>
      <c r="AA8" s="66" t="s">
        <v>1507</v>
      </c>
      <c r="AB8" s="66" t="s">
        <v>1508</v>
      </c>
      <c r="AC8" s="67" t="s">
        <v>1509</v>
      </c>
      <c r="AD8" s="67" t="s">
        <v>1510</v>
      </c>
      <c r="AE8" s="67" t="s">
        <v>1511</v>
      </c>
      <c r="AF8" s="67" t="s">
        <v>1512</v>
      </c>
      <c r="AG8" s="65" t="s">
        <v>1513</v>
      </c>
      <c r="AH8" s="65" t="s">
        <v>1514</v>
      </c>
      <c r="AI8" s="68" t="s">
        <v>1515</v>
      </c>
      <c r="AJ8" s="68" t="s">
        <v>1516</v>
      </c>
      <c r="AK8" s="42" t="s">
        <v>1517</v>
      </c>
      <c r="AL8" s="129" t="s">
        <v>1574</v>
      </c>
      <c r="AM8" s="30" t="s">
        <v>1573</v>
      </c>
      <c r="AN8" s="30" t="s">
        <v>1570</v>
      </c>
      <c r="AO8" s="30" t="s">
        <v>1571</v>
      </c>
    </row>
    <row r="9" spans="1:41" s="94" customFormat="1">
      <c r="A9" s="72" t="s">
        <v>1116</v>
      </c>
      <c r="B9" s="72" t="s">
        <v>1460</v>
      </c>
      <c r="C9" s="72" t="s">
        <v>1459</v>
      </c>
      <c r="D9" s="93" t="s">
        <v>1458</v>
      </c>
      <c r="E9" s="91" t="s">
        <v>497</v>
      </c>
      <c r="F9" s="91" t="s">
        <v>1111</v>
      </c>
      <c r="G9" s="91" t="s">
        <v>498</v>
      </c>
      <c r="H9" s="91" t="s">
        <v>1112</v>
      </c>
      <c r="I9" s="91" t="s">
        <v>499</v>
      </c>
      <c r="J9" s="91" t="s">
        <v>500</v>
      </c>
      <c r="K9" s="91" t="s">
        <v>501</v>
      </c>
      <c r="L9" s="91" t="s">
        <v>502</v>
      </c>
      <c r="M9" s="91" t="s">
        <v>503</v>
      </c>
      <c r="N9" s="72" t="s">
        <v>504</v>
      </c>
      <c r="O9" s="72"/>
      <c r="P9" s="72"/>
      <c r="Q9" s="72" t="s">
        <v>1568</v>
      </c>
      <c r="R9" s="72"/>
      <c r="S9" s="72" t="s">
        <v>1549</v>
      </c>
      <c r="T9" s="72" t="s">
        <v>1548</v>
      </c>
      <c r="U9" s="72"/>
      <c r="V9" s="71" t="s">
        <v>1465</v>
      </c>
      <c r="W9" s="71" t="s">
        <v>1465</v>
      </c>
      <c r="X9" s="71" t="s">
        <v>1465</v>
      </c>
      <c r="Y9" s="71" t="s">
        <v>1465</v>
      </c>
      <c r="Z9" s="71" t="s">
        <v>1465</v>
      </c>
      <c r="AA9" s="71" t="s">
        <v>1465</v>
      </c>
      <c r="AB9" s="71" t="s">
        <v>1465</v>
      </c>
      <c r="AC9" s="71" t="s">
        <v>1465</v>
      </c>
      <c r="AD9" s="71" t="s">
        <v>1465</v>
      </c>
      <c r="AE9" s="71" t="s">
        <v>1479</v>
      </c>
      <c r="AF9" s="71" t="s">
        <v>1478</v>
      </c>
      <c r="AG9" s="71" t="s">
        <v>1465</v>
      </c>
      <c r="AH9" s="71" t="s">
        <v>1477</v>
      </c>
      <c r="AI9" s="71" t="s">
        <v>1487</v>
      </c>
      <c r="AJ9" s="71" t="s">
        <v>1487</v>
      </c>
      <c r="AK9" s="71"/>
      <c r="AL9" s="71"/>
      <c r="AM9" s="135"/>
      <c r="AN9" s="135"/>
      <c r="AO9" s="135"/>
    </row>
    <row r="10" spans="1:41" s="111" customFormat="1">
      <c r="A10" s="98"/>
      <c r="B10" s="98"/>
      <c r="C10" s="115"/>
      <c r="D10" s="96" t="s">
        <v>1488</v>
      </c>
      <c r="E10" s="96" t="s">
        <v>1461</v>
      </c>
      <c r="F10" s="96" t="s">
        <v>462</v>
      </c>
      <c r="G10" s="96" t="s">
        <v>1461</v>
      </c>
      <c r="H10" s="96" t="s">
        <v>462</v>
      </c>
      <c r="I10" s="116" t="s">
        <v>305</v>
      </c>
      <c r="J10" s="117" t="str">
        <f t="shared" ref="J10:J73" ca="1" si="0">IF(I10="","",OFFSET(Admin1_Start,MATCH(I10,Admin1,0),1))</f>
        <v>MZ09</v>
      </c>
      <c r="K10" s="116" t="s">
        <v>306</v>
      </c>
      <c r="L10" s="118" t="str">
        <f t="shared" ref="L10:L73" ca="1" si="1">IF(K10="","",INDEX(Admin2_Pcode,MATCH(K10,OFFSET(Admin2_Start,MATCH(J10,Admin1_Linked_Pcode,0),0,COUNTIF(Admin1_Linked_Pcode,J10)),0)+MATCH(J10,Admin1_Linked_Pcode,0)-1))</f>
        <v>MZ0901</v>
      </c>
      <c r="M10" s="116" t="s">
        <v>307</v>
      </c>
      <c r="N10" s="118" t="str">
        <f t="shared" ref="N10:N73" ca="1" si="2">IF(M10="","",INDEX(Admin3_Pcode,MATCH(M10,OFFSET(Admin3_Start,MATCH(L10,Admin2_Linked_Pcode,0),0,COUNTIF(Admin2_Linked_Pcode,L10)),0)+MATCH(L10,Admin2_Linked_Pcode,0)-1))</f>
        <v>MZ090102</v>
      </c>
      <c r="O10" s="96" t="s">
        <v>1489</v>
      </c>
      <c r="P10" s="119" t="s">
        <v>1490</v>
      </c>
      <c r="Q10" s="119" t="s">
        <v>1566</v>
      </c>
      <c r="R10" s="119" t="s">
        <v>1473</v>
      </c>
      <c r="S10" s="119">
        <v>-19.233208999999999</v>
      </c>
      <c r="T10" s="119">
        <v>34.988967000000002</v>
      </c>
      <c r="U10" s="96"/>
      <c r="V10" s="120">
        <v>0</v>
      </c>
      <c r="W10" s="106">
        <v>0</v>
      </c>
      <c r="X10" s="106">
        <v>12</v>
      </c>
      <c r="Y10" s="121">
        <v>25</v>
      </c>
      <c r="Z10" s="121">
        <v>0</v>
      </c>
      <c r="AA10" s="121">
        <v>0</v>
      </c>
      <c r="AB10" s="121">
        <v>0</v>
      </c>
      <c r="AC10" s="121">
        <v>0</v>
      </c>
      <c r="AD10" s="121">
        <v>0</v>
      </c>
      <c r="AE10" s="121">
        <v>0</v>
      </c>
      <c r="AF10" s="121" t="s">
        <v>1485</v>
      </c>
      <c r="AG10" s="122">
        <f>MAX(V10:AE10)</f>
        <v>25</v>
      </c>
      <c r="AH10" s="122">
        <f>Table10[[#This Row],[Total de famílias atingidas
Total HHs reached
]]*5</f>
        <v>125</v>
      </c>
      <c r="AI10" s="123">
        <v>43608</v>
      </c>
      <c r="AJ10" s="123">
        <v>43608</v>
      </c>
      <c r="AK10" s="124" t="s">
        <v>1553</v>
      </c>
      <c r="AL10" s="110"/>
      <c r="AM10" s="110"/>
      <c r="AN10" s="110" t="str">
        <f>CONCATENATE(E10,F10,G10,H10,I10,K10,M10,O10,P10,Q10,R10,S10,T10,V10,W10,X10,Y10,Z10,AA10,AB10,AC10,AD10,AE10,AF10,AG10,AH10,AI10,AJ10,AK10)</f>
        <v>Save the ChildrenONGs internacionaisSave the ChildrenONGs internacionaisSofalaBuziEstaquinhaABCXYZResettlement sitePeriurban-19.23320934.988967001225000000Yes251254360843608Concluido/Completed</v>
      </c>
      <c r="AO10" s="110">
        <f ca="1">COUNTIF(AN$10:AN$99,Table9[[#This Row],[All data]])</f>
        <v>0</v>
      </c>
    </row>
    <row r="11" spans="1:41">
      <c r="A11" s="50"/>
      <c r="B11" s="45"/>
      <c r="C11" s="85"/>
      <c r="D11" s="50"/>
      <c r="E11" s="50"/>
      <c r="F11" s="51"/>
      <c r="G11" s="50"/>
      <c r="H11" s="51"/>
      <c r="I11" s="23"/>
      <c r="J11" s="28" t="str">
        <f t="shared" ca="1" si="0"/>
        <v/>
      </c>
      <c r="K11" s="23"/>
      <c r="L11" s="29" t="str">
        <f t="shared" ca="1" si="1"/>
        <v/>
      </c>
      <c r="M11" s="23"/>
      <c r="N11" s="29" t="str">
        <f t="shared" ca="1" si="2"/>
        <v/>
      </c>
      <c r="O11" s="50"/>
      <c r="P11" s="87"/>
      <c r="Q11" s="131"/>
      <c r="R11" s="87"/>
      <c r="S11" s="87"/>
      <c r="T11" s="87"/>
      <c r="U11" s="51"/>
      <c r="V11" s="57"/>
      <c r="W11" s="57"/>
      <c r="X11" s="57"/>
      <c r="Y11" s="58"/>
      <c r="Z11" s="58"/>
      <c r="AA11" s="58"/>
      <c r="AB11" s="60"/>
      <c r="AC11" s="60"/>
      <c r="AD11" s="60"/>
      <c r="AE11" s="60"/>
      <c r="AF11" s="60"/>
      <c r="AG11" s="88"/>
      <c r="AH11" s="133">
        <f>Table10[[#This Row],[Total de famílias atingidas
Total HHs reached
]]*5</f>
        <v>0</v>
      </c>
      <c r="AI11" s="22"/>
      <c r="AJ11" s="22"/>
      <c r="AK11" s="27"/>
      <c r="AL11" s="30"/>
      <c r="AM11" s="30"/>
      <c r="AN11" s="110" t="str">
        <f t="shared" ref="AN11:AN74" si="3">CONCATENATE(E11,F11,G11,H11,I11,K11,M11,O11,P11,Q11,R11,S11,T11,V11,W11,X11,Y11,Z11,AA11,AB11,AC11,AD11,AE11,AF11,AG11,AH11,AI11,AJ11,AK11)</f>
        <v>0</v>
      </c>
      <c r="AO11" s="110">
        <f ca="1">COUNTIF(AN$10:AN$99,Table9[[#This Row],[All data]])</f>
        <v>89</v>
      </c>
    </row>
    <row r="12" spans="1:41">
      <c r="A12" s="50"/>
      <c r="B12" s="45"/>
      <c r="C12" s="85"/>
      <c r="D12" s="50"/>
      <c r="E12" s="50"/>
      <c r="F12" s="51"/>
      <c r="G12" s="50"/>
      <c r="H12" s="51"/>
      <c r="I12" s="23"/>
      <c r="J12" s="28" t="str">
        <f t="shared" ca="1" si="0"/>
        <v/>
      </c>
      <c r="K12" s="23"/>
      <c r="L12" s="29" t="str">
        <f t="shared" ca="1" si="1"/>
        <v/>
      </c>
      <c r="M12" s="23"/>
      <c r="N12" s="29" t="str">
        <f t="shared" ca="1" si="2"/>
        <v/>
      </c>
      <c r="O12" s="50"/>
      <c r="P12" s="50"/>
      <c r="Q12" s="131"/>
      <c r="R12" s="87"/>
      <c r="S12" s="87"/>
      <c r="T12" s="87"/>
      <c r="U12" s="51"/>
      <c r="V12" s="57"/>
      <c r="W12" s="57"/>
      <c r="X12" s="57"/>
      <c r="Y12" s="58"/>
      <c r="Z12" s="58"/>
      <c r="AA12" s="58"/>
      <c r="AB12" s="60"/>
      <c r="AC12" s="60"/>
      <c r="AD12" s="60"/>
      <c r="AE12" s="60"/>
      <c r="AF12" s="60"/>
      <c r="AG12" s="88"/>
      <c r="AH12" s="133">
        <f>Table10[[#This Row],[Total de famílias atingidas
Total HHs reached
]]*5</f>
        <v>0</v>
      </c>
      <c r="AI12" s="22"/>
      <c r="AJ12" s="22"/>
      <c r="AK12" s="27"/>
      <c r="AL12" s="30"/>
      <c r="AM12" s="30"/>
      <c r="AN12" s="110" t="str">
        <f t="shared" si="3"/>
        <v>0</v>
      </c>
      <c r="AO12" s="110">
        <f ca="1">COUNTIF(AN$10:AN$99,Table9[[#This Row],[All data]])</f>
        <v>89</v>
      </c>
    </row>
    <row r="13" spans="1:41">
      <c r="A13" s="50"/>
      <c r="B13" s="45"/>
      <c r="C13" s="85"/>
      <c r="D13" s="50"/>
      <c r="E13" s="50"/>
      <c r="F13" s="51"/>
      <c r="G13" s="50"/>
      <c r="H13" s="51"/>
      <c r="I13" s="23"/>
      <c r="J13" s="28" t="str">
        <f t="shared" ca="1" si="0"/>
        <v/>
      </c>
      <c r="K13" s="23"/>
      <c r="L13" s="29" t="str">
        <f t="shared" ca="1" si="1"/>
        <v/>
      </c>
      <c r="M13" s="23"/>
      <c r="N13" s="29" t="str">
        <f t="shared" ca="1" si="2"/>
        <v/>
      </c>
      <c r="O13" s="50"/>
      <c r="P13" s="50"/>
      <c r="Q13" s="131"/>
      <c r="R13" s="87"/>
      <c r="S13" s="87"/>
      <c r="T13" s="87"/>
      <c r="U13" s="51"/>
      <c r="V13" s="57"/>
      <c r="W13" s="57"/>
      <c r="X13" s="57"/>
      <c r="Y13" s="58"/>
      <c r="Z13" s="58"/>
      <c r="AA13" s="58"/>
      <c r="AB13" s="60"/>
      <c r="AC13" s="60"/>
      <c r="AD13" s="60"/>
      <c r="AE13" s="60"/>
      <c r="AF13" s="60"/>
      <c r="AG13" s="88"/>
      <c r="AH13" s="133">
        <f>Table10[[#This Row],[Total de famílias atingidas
Total HHs reached
]]*5</f>
        <v>0</v>
      </c>
      <c r="AI13" s="22"/>
      <c r="AJ13" s="22"/>
      <c r="AK13" s="27"/>
      <c r="AL13" s="30"/>
      <c r="AM13" s="30"/>
      <c r="AN13" s="110" t="str">
        <f t="shared" si="3"/>
        <v>0</v>
      </c>
      <c r="AO13" s="110">
        <f ca="1">COUNTIF(AN$10:AN$99,Table9[[#This Row],[All data]])</f>
        <v>89</v>
      </c>
    </row>
    <row r="14" spans="1:41">
      <c r="A14" s="50"/>
      <c r="B14" s="45"/>
      <c r="C14" s="86"/>
      <c r="D14" s="50"/>
      <c r="E14" s="50"/>
      <c r="F14" s="51"/>
      <c r="G14" s="50"/>
      <c r="H14" s="51"/>
      <c r="I14" s="23"/>
      <c r="J14" s="28" t="str">
        <f t="shared" ca="1" si="0"/>
        <v/>
      </c>
      <c r="K14" s="23"/>
      <c r="L14" s="29" t="str">
        <f t="shared" ca="1" si="1"/>
        <v/>
      </c>
      <c r="M14" s="23"/>
      <c r="N14" s="29" t="str">
        <f t="shared" ca="1" si="2"/>
        <v/>
      </c>
      <c r="O14" s="50"/>
      <c r="P14" s="50"/>
      <c r="Q14" s="131"/>
      <c r="R14" s="87"/>
      <c r="S14" s="87"/>
      <c r="T14" s="87"/>
      <c r="U14" s="51"/>
      <c r="V14" s="88"/>
      <c r="W14" s="88"/>
      <c r="X14" s="88"/>
      <c r="Y14" s="88"/>
      <c r="Z14" s="88"/>
      <c r="AA14" s="58"/>
      <c r="AB14" s="88"/>
      <c r="AC14" s="88"/>
      <c r="AD14" s="88"/>
      <c r="AE14" s="88"/>
      <c r="AF14" s="88"/>
      <c r="AG14" s="88"/>
      <c r="AH14" s="133">
        <f>Table10[[#This Row],[Total de famílias atingidas
Total HHs reached
]]*5</f>
        <v>0</v>
      </c>
      <c r="AI14" s="22"/>
      <c r="AJ14" s="22"/>
      <c r="AK14" s="27"/>
      <c r="AL14" s="30"/>
      <c r="AM14" s="30"/>
      <c r="AN14" s="110" t="str">
        <f t="shared" si="3"/>
        <v>0</v>
      </c>
      <c r="AO14" s="110">
        <f ca="1">COUNTIF(AN$10:AN$99,Table9[[#This Row],[All data]])</f>
        <v>89</v>
      </c>
    </row>
    <row r="15" spans="1:41">
      <c r="A15" s="50"/>
      <c r="B15" s="45"/>
      <c r="C15" s="86"/>
      <c r="D15" s="30"/>
      <c r="E15" s="50"/>
      <c r="F15" s="51"/>
      <c r="G15" s="50"/>
      <c r="H15" s="51"/>
      <c r="I15" s="23"/>
      <c r="J15" s="28" t="str">
        <f t="shared" ca="1" si="0"/>
        <v/>
      </c>
      <c r="K15" s="23"/>
      <c r="L15" s="29" t="str">
        <f t="shared" ca="1" si="1"/>
        <v/>
      </c>
      <c r="M15" s="23"/>
      <c r="N15" s="29" t="str">
        <f t="shared" ca="1" si="2"/>
        <v/>
      </c>
      <c r="O15" s="30"/>
      <c r="P15" s="30"/>
      <c r="Q15" s="131"/>
      <c r="R15" s="87"/>
      <c r="S15" s="87"/>
      <c r="T15" s="87"/>
      <c r="U15" s="51"/>
      <c r="V15" s="57"/>
      <c r="W15" s="57"/>
      <c r="X15" s="57"/>
      <c r="Y15" s="58"/>
      <c r="Z15" s="58"/>
      <c r="AA15" s="58"/>
      <c r="AB15" s="60"/>
      <c r="AC15" s="60"/>
      <c r="AD15" s="60"/>
      <c r="AE15" s="60"/>
      <c r="AF15" s="60"/>
      <c r="AG15" s="88"/>
      <c r="AH15" s="133">
        <f>Table10[[#This Row],[Total de famílias atingidas
Total HHs reached
]]*5</f>
        <v>0</v>
      </c>
      <c r="AI15" s="22"/>
      <c r="AJ15" s="22"/>
      <c r="AK15" s="27"/>
      <c r="AL15" s="30"/>
      <c r="AM15" s="30"/>
      <c r="AN15" s="110" t="str">
        <f t="shared" si="3"/>
        <v>0</v>
      </c>
      <c r="AO15" s="110">
        <f ca="1">COUNTIF(AN$10:AN$99,Table9[[#This Row],[All data]])</f>
        <v>89</v>
      </c>
    </row>
    <row r="16" spans="1:41" ht="14.5" customHeight="1">
      <c r="A16" s="50"/>
      <c r="B16" s="45"/>
      <c r="C16" s="86"/>
      <c r="D16" s="30"/>
      <c r="E16" s="50"/>
      <c r="F16" s="51"/>
      <c r="G16" s="50"/>
      <c r="H16" s="51"/>
      <c r="I16" s="23"/>
      <c r="J16" s="28" t="str">
        <f t="shared" ca="1" si="0"/>
        <v/>
      </c>
      <c r="K16" s="23"/>
      <c r="L16" s="29" t="str">
        <f t="shared" ca="1" si="1"/>
        <v/>
      </c>
      <c r="M16" s="23"/>
      <c r="N16" s="29" t="str">
        <f t="shared" ca="1" si="2"/>
        <v/>
      </c>
      <c r="O16" s="30"/>
      <c r="P16" s="30"/>
      <c r="Q16" s="131"/>
      <c r="R16" s="87"/>
      <c r="S16" s="87"/>
      <c r="T16" s="87"/>
      <c r="U16" s="51"/>
      <c r="V16" s="57"/>
      <c r="W16" s="57"/>
      <c r="X16" s="57"/>
      <c r="Y16" s="57"/>
      <c r="Z16" s="57"/>
      <c r="AA16" s="57"/>
      <c r="AB16" s="57"/>
      <c r="AC16" s="57"/>
      <c r="AD16" s="57"/>
      <c r="AE16" s="57"/>
      <c r="AF16" s="57"/>
      <c r="AG16" s="88"/>
      <c r="AH16" s="133">
        <f>Table10[[#This Row],[Total de famílias atingidas
Total HHs reached
]]*5</f>
        <v>0</v>
      </c>
      <c r="AI16" s="22"/>
      <c r="AJ16" s="22"/>
      <c r="AK16" s="27"/>
      <c r="AL16" s="30"/>
      <c r="AM16" s="30"/>
      <c r="AN16" s="110" t="str">
        <f t="shared" si="3"/>
        <v>0</v>
      </c>
      <c r="AO16" s="110">
        <f ca="1">COUNTIF(AN$10:AN$99,Table9[[#This Row],[All data]])</f>
        <v>89</v>
      </c>
    </row>
    <row r="17" spans="1:41">
      <c r="A17" s="50"/>
      <c r="B17" s="45"/>
      <c r="C17" s="86"/>
      <c r="D17" s="30"/>
      <c r="E17" s="50"/>
      <c r="F17" s="51"/>
      <c r="G17" s="50"/>
      <c r="H17" s="51"/>
      <c r="I17" s="23"/>
      <c r="J17" s="28" t="str">
        <f t="shared" ca="1" si="0"/>
        <v/>
      </c>
      <c r="K17" s="23"/>
      <c r="L17" s="29" t="str">
        <f t="shared" ca="1" si="1"/>
        <v/>
      </c>
      <c r="M17" s="23"/>
      <c r="N17" s="29" t="str">
        <f t="shared" ca="1" si="2"/>
        <v/>
      </c>
      <c r="O17" s="30"/>
      <c r="P17" s="30"/>
      <c r="Q17" s="131"/>
      <c r="R17" s="87"/>
      <c r="S17" s="87"/>
      <c r="T17" s="87"/>
      <c r="U17" s="51"/>
      <c r="V17" s="57"/>
      <c r="W17" s="57"/>
      <c r="X17" s="57"/>
      <c r="Y17" s="57"/>
      <c r="Z17" s="57"/>
      <c r="AA17" s="57"/>
      <c r="AB17" s="57"/>
      <c r="AC17" s="57"/>
      <c r="AD17" s="57"/>
      <c r="AE17" s="57"/>
      <c r="AF17" s="57"/>
      <c r="AG17" s="88"/>
      <c r="AH17" s="133">
        <f>Table10[[#This Row],[Total de famílias atingidas
Total HHs reached
]]*5</f>
        <v>0</v>
      </c>
      <c r="AI17" s="22"/>
      <c r="AJ17" s="22"/>
      <c r="AK17" s="27"/>
      <c r="AL17" s="30"/>
      <c r="AM17" s="30"/>
      <c r="AN17" s="110" t="str">
        <f t="shared" si="3"/>
        <v>0</v>
      </c>
      <c r="AO17" s="110">
        <f ca="1">COUNTIF(AN$10:AN$99,Table9[[#This Row],[All data]])</f>
        <v>89</v>
      </c>
    </row>
    <row r="18" spans="1:41">
      <c r="A18" s="50"/>
      <c r="B18" s="45"/>
      <c r="C18" s="86"/>
      <c r="D18" s="30"/>
      <c r="E18" s="50"/>
      <c r="F18" s="51"/>
      <c r="G18" s="50"/>
      <c r="H18" s="51"/>
      <c r="I18" s="23"/>
      <c r="J18" s="28" t="str">
        <f t="shared" ca="1" si="0"/>
        <v/>
      </c>
      <c r="K18" s="23"/>
      <c r="L18" s="29" t="str">
        <f t="shared" ca="1" si="1"/>
        <v/>
      </c>
      <c r="M18" s="23"/>
      <c r="N18" s="29" t="str">
        <f t="shared" ca="1" si="2"/>
        <v/>
      </c>
      <c r="O18" s="30"/>
      <c r="P18" s="30"/>
      <c r="Q18" s="131"/>
      <c r="R18" s="87"/>
      <c r="S18" s="87"/>
      <c r="T18" s="87"/>
      <c r="U18" s="51"/>
      <c r="V18" s="57"/>
      <c r="W18" s="57"/>
      <c r="X18" s="57"/>
      <c r="Y18" s="57"/>
      <c r="Z18" s="57"/>
      <c r="AA18" s="57"/>
      <c r="AB18" s="57"/>
      <c r="AC18" s="57"/>
      <c r="AD18" s="57"/>
      <c r="AE18" s="57"/>
      <c r="AF18" s="57"/>
      <c r="AG18" s="88"/>
      <c r="AH18" s="133">
        <f>Table10[[#This Row],[Total de famílias atingidas
Total HHs reached
]]*5</f>
        <v>0</v>
      </c>
      <c r="AI18" s="22"/>
      <c r="AJ18" s="22"/>
      <c r="AK18" s="27"/>
      <c r="AL18" s="30"/>
      <c r="AM18" s="30"/>
      <c r="AN18" s="110" t="str">
        <f t="shared" si="3"/>
        <v>0</v>
      </c>
      <c r="AO18" s="110">
        <f ca="1">COUNTIF(AN$10:AN$99,Table9[[#This Row],[All data]])</f>
        <v>89</v>
      </c>
    </row>
    <row r="19" spans="1:41">
      <c r="A19" s="50"/>
      <c r="B19" s="45"/>
      <c r="C19" s="86"/>
      <c r="D19" s="30"/>
      <c r="E19" s="50"/>
      <c r="F19" s="51"/>
      <c r="G19" s="50"/>
      <c r="H19" s="51"/>
      <c r="I19" s="23"/>
      <c r="J19" s="28" t="str">
        <f t="shared" ca="1" si="0"/>
        <v/>
      </c>
      <c r="K19" s="23"/>
      <c r="L19" s="29" t="str">
        <f t="shared" ca="1" si="1"/>
        <v/>
      </c>
      <c r="M19" s="23"/>
      <c r="N19" s="29" t="str">
        <f t="shared" ca="1" si="2"/>
        <v/>
      </c>
      <c r="O19" s="30"/>
      <c r="P19" s="30"/>
      <c r="Q19" s="131"/>
      <c r="R19" s="87"/>
      <c r="S19" s="87"/>
      <c r="T19" s="87"/>
      <c r="U19" s="51"/>
      <c r="V19" s="57"/>
      <c r="W19" s="57"/>
      <c r="X19" s="57"/>
      <c r="Y19" s="58"/>
      <c r="Z19" s="58"/>
      <c r="AA19" s="58"/>
      <c r="AB19" s="60"/>
      <c r="AC19" s="60"/>
      <c r="AD19" s="60"/>
      <c r="AE19" s="60"/>
      <c r="AF19" s="60"/>
      <c r="AG19" s="88"/>
      <c r="AH19" s="133">
        <f>Table10[[#This Row],[Total de famílias atingidas
Total HHs reached
]]*5</f>
        <v>0</v>
      </c>
      <c r="AI19" s="22"/>
      <c r="AJ19" s="22"/>
      <c r="AK19" s="27"/>
      <c r="AL19" s="30"/>
      <c r="AM19" s="30"/>
      <c r="AN19" s="110" t="str">
        <f t="shared" si="3"/>
        <v>0</v>
      </c>
      <c r="AO19" s="110">
        <f ca="1">COUNTIF(AN$10:AN$99,Table9[[#This Row],[All data]])</f>
        <v>89</v>
      </c>
    </row>
    <row r="20" spans="1:41">
      <c r="A20" s="50"/>
      <c r="B20" s="45"/>
      <c r="C20" s="86"/>
      <c r="D20" s="30"/>
      <c r="E20" s="50"/>
      <c r="F20" s="51"/>
      <c r="G20" s="50"/>
      <c r="H20" s="51"/>
      <c r="I20" s="23"/>
      <c r="J20" s="28" t="str">
        <f t="shared" ca="1" si="0"/>
        <v/>
      </c>
      <c r="K20" s="23"/>
      <c r="L20" s="29" t="str">
        <f t="shared" ca="1" si="1"/>
        <v/>
      </c>
      <c r="M20" s="23"/>
      <c r="N20" s="29" t="str">
        <f t="shared" ca="1" si="2"/>
        <v/>
      </c>
      <c r="O20" s="30"/>
      <c r="P20" s="30"/>
      <c r="Q20" s="131"/>
      <c r="R20" s="87"/>
      <c r="S20" s="87"/>
      <c r="T20" s="87"/>
      <c r="U20" s="51"/>
      <c r="V20" s="57"/>
      <c r="W20" s="57"/>
      <c r="X20" s="57"/>
      <c r="Y20" s="58"/>
      <c r="Z20" s="58"/>
      <c r="AA20" s="58"/>
      <c r="AB20" s="60"/>
      <c r="AC20" s="60"/>
      <c r="AD20" s="60"/>
      <c r="AE20" s="60"/>
      <c r="AF20" s="60"/>
      <c r="AG20" s="88"/>
      <c r="AH20" s="133">
        <f>Table10[[#This Row],[Total de famílias atingidas
Total HHs reached
]]*5</f>
        <v>0</v>
      </c>
      <c r="AI20" s="22"/>
      <c r="AJ20" s="22"/>
      <c r="AK20" s="27"/>
      <c r="AL20" s="30"/>
      <c r="AM20" s="30"/>
      <c r="AN20" s="110" t="str">
        <f t="shared" si="3"/>
        <v>0</v>
      </c>
      <c r="AO20" s="110">
        <f ca="1">COUNTIF(AN$10:AN$99,Table9[[#This Row],[All data]])</f>
        <v>89</v>
      </c>
    </row>
    <row r="21" spans="1:41">
      <c r="A21" s="50"/>
      <c r="B21" s="45"/>
      <c r="C21" s="86"/>
      <c r="D21" s="30"/>
      <c r="E21" s="50"/>
      <c r="F21" s="51"/>
      <c r="G21" s="50"/>
      <c r="H21" s="51"/>
      <c r="I21" s="23"/>
      <c r="J21" s="28" t="str">
        <f t="shared" ca="1" si="0"/>
        <v/>
      </c>
      <c r="K21" s="23"/>
      <c r="L21" s="29" t="str">
        <f t="shared" ca="1" si="1"/>
        <v/>
      </c>
      <c r="M21" s="23"/>
      <c r="N21" s="29" t="str">
        <f t="shared" ca="1" si="2"/>
        <v/>
      </c>
      <c r="O21" s="30"/>
      <c r="P21" s="30"/>
      <c r="Q21" s="131"/>
      <c r="R21" s="87"/>
      <c r="S21" s="87"/>
      <c r="T21" s="87"/>
      <c r="U21" s="51"/>
      <c r="V21" s="57"/>
      <c r="W21" s="57"/>
      <c r="X21" s="57"/>
      <c r="Y21" s="58"/>
      <c r="Z21" s="58"/>
      <c r="AA21" s="58"/>
      <c r="AB21" s="60"/>
      <c r="AC21" s="60"/>
      <c r="AD21" s="60"/>
      <c r="AE21" s="60"/>
      <c r="AF21" s="60"/>
      <c r="AG21" s="88"/>
      <c r="AH21" s="133">
        <f>Table10[[#This Row],[Total de famílias atingidas
Total HHs reached
]]*5</f>
        <v>0</v>
      </c>
      <c r="AI21" s="22"/>
      <c r="AJ21" s="22"/>
      <c r="AK21" s="27"/>
      <c r="AL21" s="30"/>
      <c r="AM21" s="30"/>
      <c r="AN21" s="110" t="str">
        <f t="shared" si="3"/>
        <v>0</v>
      </c>
      <c r="AO21" s="110">
        <f ca="1">COUNTIF(AN$10:AN$99,Table9[[#This Row],[All data]])</f>
        <v>89</v>
      </c>
    </row>
    <row r="22" spans="1:41">
      <c r="A22" s="50"/>
      <c r="B22" s="45"/>
      <c r="C22" s="86"/>
      <c r="D22" s="30"/>
      <c r="E22" s="50"/>
      <c r="F22" s="51"/>
      <c r="G22" s="50"/>
      <c r="H22" s="51"/>
      <c r="I22" s="23"/>
      <c r="J22" s="28" t="str">
        <f t="shared" ca="1" si="0"/>
        <v/>
      </c>
      <c r="K22" s="23"/>
      <c r="L22" s="29" t="str">
        <f t="shared" ca="1" si="1"/>
        <v/>
      </c>
      <c r="M22" s="23"/>
      <c r="N22" s="29" t="str">
        <f t="shared" ca="1" si="2"/>
        <v/>
      </c>
      <c r="O22" s="30"/>
      <c r="P22" s="30"/>
      <c r="Q22" s="131"/>
      <c r="R22" s="87"/>
      <c r="S22" s="87"/>
      <c r="T22" s="87"/>
      <c r="U22" s="51"/>
      <c r="V22" s="57"/>
      <c r="W22" s="57"/>
      <c r="X22" s="57"/>
      <c r="Y22" s="57"/>
      <c r="Z22" s="57"/>
      <c r="AA22" s="57"/>
      <c r="AB22" s="57"/>
      <c r="AC22" s="57"/>
      <c r="AD22" s="57"/>
      <c r="AE22" s="57"/>
      <c r="AF22" s="57"/>
      <c r="AG22" s="88"/>
      <c r="AH22" s="133">
        <f>Table10[[#This Row],[Total de famílias atingidas
Total HHs reached
]]*5</f>
        <v>0</v>
      </c>
      <c r="AI22" s="61"/>
      <c r="AJ22" s="61"/>
      <c r="AK22" s="27"/>
      <c r="AL22" s="30"/>
      <c r="AM22" s="30"/>
      <c r="AN22" s="110" t="str">
        <f t="shared" si="3"/>
        <v>0</v>
      </c>
      <c r="AO22" s="110">
        <f ca="1">COUNTIF(AN$10:AN$99,Table9[[#This Row],[All data]])</f>
        <v>89</v>
      </c>
    </row>
    <row r="23" spans="1:41">
      <c r="A23" s="50"/>
      <c r="B23" s="45"/>
      <c r="C23" s="86"/>
      <c r="D23" s="30"/>
      <c r="E23" s="50"/>
      <c r="F23" s="51"/>
      <c r="G23" s="50"/>
      <c r="H23" s="51"/>
      <c r="I23" s="23"/>
      <c r="J23" s="28" t="str">
        <f t="shared" ca="1" si="0"/>
        <v/>
      </c>
      <c r="K23" s="23"/>
      <c r="L23" s="29" t="str">
        <f t="shared" ca="1" si="1"/>
        <v/>
      </c>
      <c r="M23" s="23"/>
      <c r="N23" s="29" t="str">
        <f t="shared" ca="1" si="2"/>
        <v/>
      </c>
      <c r="O23" s="30"/>
      <c r="P23" s="30"/>
      <c r="Q23" s="131"/>
      <c r="R23" s="87"/>
      <c r="S23" s="87"/>
      <c r="T23" s="87"/>
      <c r="U23" s="51"/>
      <c r="V23" s="57"/>
      <c r="W23" s="57"/>
      <c r="X23" s="57"/>
      <c r="Y23" s="57"/>
      <c r="Z23" s="57"/>
      <c r="AA23" s="57"/>
      <c r="AB23" s="57"/>
      <c r="AC23" s="57"/>
      <c r="AD23" s="57"/>
      <c r="AE23" s="57"/>
      <c r="AF23" s="57"/>
      <c r="AG23" s="88"/>
      <c r="AH23" s="133">
        <f>Table10[[#This Row],[Total de famílias atingidas
Total HHs reached
]]*5</f>
        <v>0</v>
      </c>
      <c r="AI23" s="61"/>
      <c r="AJ23" s="61"/>
      <c r="AK23" s="27"/>
      <c r="AL23" s="30"/>
      <c r="AM23" s="30"/>
      <c r="AN23" s="110" t="str">
        <f t="shared" si="3"/>
        <v>0</v>
      </c>
      <c r="AO23" s="110">
        <f ca="1">COUNTIF(AN$10:AN$99,Table9[[#This Row],[All data]])</f>
        <v>89</v>
      </c>
    </row>
    <row r="24" spans="1:41">
      <c r="A24" s="50"/>
      <c r="B24" s="45"/>
      <c r="C24" s="86"/>
      <c r="D24" s="30"/>
      <c r="E24" s="50"/>
      <c r="F24" s="51"/>
      <c r="G24" s="50"/>
      <c r="H24" s="51"/>
      <c r="I24" s="23"/>
      <c r="J24" s="28" t="str">
        <f t="shared" ca="1" si="0"/>
        <v/>
      </c>
      <c r="K24" s="23"/>
      <c r="L24" s="29" t="str">
        <f t="shared" ca="1" si="1"/>
        <v/>
      </c>
      <c r="M24" s="23"/>
      <c r="N24" s="29" t="str">
        <f t="shared" ca="1" si="2"/>
        <v/>
      </c>
      <c r="O24" s="30"/>
      <c r="P24" s="30"/>
      <c r="Q24" s="131"/>
      <c r="R24" s="87"/>
      <c r="S24" s="87"/>
      <c r="T24" s="87"/>
      <c r="U24" s="51"/>
      <c r="V24" s="57"/>
      <c r="W24" s="57"/>
      <c r="X24" s="57"/>
      <c r="Y24" s="57"/>
      <c r="Z24" s="57"/>
      <c r="AA24" s="57"/>
      <c r="AB24" s="57"/>
      <c r="AC24" s="57"/>
      <c r="AD24" s="57"/>
      <c r="AE24" s="57"/>
      <c r="AF24" s="57"/>
      <c r="AG24" s="88"/>
      <c r="AH24" s="133">
        <f>Table10[[#This Row],[Total de famílias atingidas
Total HHs reached
]]*5</f>
        <v>0</v>
      </c>
      <c r="AI24" s="61"/>
      <c r="AJ24" s="61"/>
      <c r="AK24" s="27"/>
      <c r="AL24" s="30"/>
      <c r="AM24" s="30"/>
      <c r="AN24" s="110" t="str">
        <f t="shared" si="3"/>
        <v>0</v>
      </c>
      <c r="AO24" s="110">
        <f ca="1">COUNTIF(AN$10:AN$99,Table9[[#This Row],[All data]])</f>
        <v>89</v>
      </c>
    </row>
    <row r="25" spans="1:41">
      <c r="A25" s="50"/>
      <c r="B25" s="45"/>
      <c r="C25" s="86"/>
      <c r="D25" s="30"/>
      <c r="E25" s="50"/>
      <c r="F25" s="51"/>
      <c r="G25" s="50"/>
      <c r="H25" s="51"/>
      <c r="I25" s="23"/>
      <c r="J25" s="28" t="str">
        <f t="shared" ca="1" si="0"/>
        <v/>
      </c>
      <c r="K25" s="23"/>
      <c r="L25" s="29" t="str">
        <f t="shared" ca="1" si="1"/>
        <v/>
      </c>
      <c r="M25" s="23"/>
      <c r="N25" s="29" t="str">
        <f t="shared" ca="1" si="2"/>
        <v/>
      </c>
      <c r="O25" s="30"/>
      <c r="P25" s="30"/>
      <c r="Q25" s="131"/>
      <c r="R25" s="87"/>
      <c r="S25" s="87"/>
      <c r="T25" s="87"/>
      <c r="U25" s="51"/>
      <c r="V25" s="57"/>
      <c r="W25" s="57"/>
      <c r="X25" s="57"/>
      <c r="Y25" s="57"/>
      <c r="Z25" s="57"/>
      <c r="AA25" s="57"/>
      <c r="AB25" s="57"/>
      <c r="AC25" s="57"/>
      <c r="AD25" s="57"/>
      <c r="AE25" s="57"/>
      <c r="AF25" s="57"/>
      <c r="AG25" s="88"/>
      <c r="AH25" s="133">
        <f>Table10[[#This Row],[Total de famílias atingidas
Total HHs reached
]]*5</f>
        <v>0</v>
      </c>
      <c r="AI25" s="61"/>
      <c r="AJ25" s="61"/>
      <c r="AK25" s="27"/>
      <c r="AL25" s="30"/>
      <c r="AM25" s="30"/>
      <c r="AN25" s="110" t="str">
        <f t="shared" si="3"/>
        <v>0</v>
      </c>
      <c r="AO25" s="110">
        <f ca="1">COUNTIF(AN$10:AN$99,Table9[[#This Row],[All data]])</f>
        <v>89</v>
      </c>
    </row>
    <row r="26" spans="1:41">
      <c r="A26" s="50"/>
      <c r="B26" s="45"/>
      <c r="C26" s="86"/>
      <c r="D26" s="30"/>
      <c r="E26" s="50"/>
      <c r="F26" s="51"/>
      <c r="G26" s="50"/>
      <c r="H26" s="51"/>
      <c r="I26" s="23"/>
      <c r="J26" s="28" t="str">
        <f t="shared" ca="1" si="0"/>
        <v/>
      </c>
      <c r="K26" s="23"/>
      <c r="L26" s="29" t="str">
        <f t="shared" ca="1" si="1"/>
        <v/>
      </c>
      <c r="M26" s="23"/>
      <c r="N26" s="29" t="str">
        <f t="shared" ca="1" si="2"/>
        <v/>
      </c>
      <c r="O26" s="30"/>
      <c r="P26" s="30"/>
      <c r="Q26" s="131"/>
      <c r="R26" s="87"/>
      <c r="S26" s="87"/>
      <c r="T26" s="87"/>
      <c r="U26" s="51"/>
      <c r="V26" s="57"/>
      <c r="W26" s="57"/>
      <c r="X26" s="57"/>
      <c r="Y26" s="57"/>
      <c r="Z26" s="57"/>
      <c r="AA26" s="57"/>
      <c r="AB26" s="57"/>
      <c r="AC26" s="57"/>
      <c r="AD26" s="57"/>
      <c r="AE26" s="57"/>
      <c r="AF26" s="57"/>
      <c r="AG26" s="88"/>
      <c r="AH26" s="133">
        <f>Table10[[#This Row],[Total de famílias atingidas
Total HHs reached
]]*5</f>
        <v>0</v>
      </c>
      <c r="AI26" s="61"/>
      <c r="AJ26" s="61"/>
      <c r="AK26" s="27"/>
      <c r="AL26" s="30"/>
      <c r="AM26" s="30"/>
      <c r="AN26" s="110" t="str">
        <f t="shared" si="3"/>
        <v>0</v>
      </c>
      <c r="AO26" s="110">
        <f ca="1">COUNTIF(AN$10:AN$99,Table9[[#This Row],[All data]])</f>
        <v>89</v>
      </c>
    </row>
    <row r="27" spans="1:41">
      <c r="A27" s="50"/>
      <c r="B27" s="45"/>
      <c r="C27" s="86"/>
      <c r="D27" s="30"/>
      <c r="E27" s="50"/>
      <c r="F27" s="51"/>
      <c r="G27" s="50"/>
      <c r="H27" s="51"/>
      <c r="I27" s="23"/>
      <c r="J27" s="28" t="str">
        <f t="shared" ca="1" si="0"/>
        <v/>
      </c>
      <c r="K27" s="23"/>
      <c r="L27" s="29" t="str">
        <f t="shared" ca="1" si="1"/>
        <v/>
      </c>
      <c r="M27" s="23"/>
      <c r="N27" s="29" t="str">
        <f t="shared" ca="1" si="2"/>
        <v/>
      </c>
      <c r="O27" s="30"/>
      <c r="P27" s="30"/>
      <c r="Q27" s="131"/>
      <c r="R27" s="87"/>
      <c r="S27" s="87"/>
      <c r="T27" s="87"/>
      <c r="U27" s="51"/>
      <c r="V27" s="57"/>
      <c r="W27" s="57"/>
      <c r="X27" s="57"/>
      <c r="Y27" s="57"/>
      <c r="Z27" s="57"/>
      <c r="AA27" s="57"/>
      <c r="AB27" s="57"/>
      <c r="AC27" s="57"/>
      <c r="AD27" s="57"/>
      <c r="AE27" s="57"/>
      <c r="AF27" s="57"/>
      <c r="AG27" s="88"/>
      <c r="AH27" s="133">
        <f>Table10[[#This Row],[Total de famílias atingidas
Total HHs reached
]]*5</f>
        <v>0</v>
      </c>
      <c r="AI27" s="61"/>
      <c r="AJ27" s="61"/>
      <c r="AK27" s="27"/>
      <c r="AL27" s="30"/>
      <c r="AM27" s="30"/>
      <c r="AN27" s="110" t="str">
        <f t="shared" si="3"/>
        <v>0</v>
      </c>
      <c r="AO27" s="110">
        <f ca="1">COUNTIF(AN$10:AN$99,Table9[[#This Row],[All data]])</f>
        <v>89</v>
      </c>
    </row>
    <row r="28" spans="1:41">
      <c r="A28" s="50"/>
      <c r="B28" s="45"/>
      <c r="C28" s="86"/>
      <c r="D28" s="30"/>
      <c r="E28" s="50"/>
      <c r="F28" s="51"/>
      <c r="G28" s="50"/>
      <c r="H28" s="51"/>
      <c r="I28" s="23"/>
      <c r="J28" s="28" t="str">
        <f t="shared" ca="1" si="0"/>
        <v/>
      </c>
      <c r="K28" s="23"/>
      <c r="L28" s="29" t="str">
        <f t="shared" ca="1" si="1"/>
        <v/>
      </c>
      <c r="M28" s="23"/>
      <c r="N28" s="29" t="str">
        <f t="shared" ca="1" si="2"/>
        <v/>
      </c>
      <c r="O28" s="30"/>
      <c r="P28" s="30"/>
      <c r="Q28" s="131"/>
      <c r="R28" s="87"/>
      <c r="S28" s="87"/>
      <c r="T28" s="87"/>
      <c r="U28" s="51"/>
      <c r="V28" s="57"/>
      <c r="W28" s="57"/>
      <c r="X28" s="57"/>
      <c r="Y28" s="57"/>
      <c r="Z28" s="57"/>
      <c r="AA28" s="57"/>
      <c r="AB28" s="57"/>
      <c r="AC28" s="57"/>
      <c r="AD28" s="57"/>
      <c r="AE28" s="57"/>
      <c r="AF28" s="57"/>
      <c r="AG28" s="88"/>
      <c r="AH28" s="133">
        <f>Table10[[#This Row],[Total de famílias atingidas
Total HHs reached
]]*5</f>
        <v>0</v>
      </c>
      <c r="AI28" s="61"/>
      <c r="AJ28" s="61"/>
      <c r="AK28" s="27"/>
      <c r="AL28" s="30"/>
      <c r="AM28" s="30"/>
      <c r="AN28" s="110" t="str">
        <f t="shared" si="3"/>
        <v>0</v>
      </c>
      <c r="AO28" s="110">
        <f ca="1">COUNTIF(AN$10:AN$99,Table9[[#This Row],[All data]])</f>
        <v>89</v>
      </c>
    </row>
    <row r="29" spans="1:41">
      <c r="A29" s="50"/>
      <c r="B29" s="45"/>
      <c r="C29" s="86"/>
      <c r="D29" s="30"/>
      <c r="E29" s="50"/>
      <c r="F29" s="51"/>
      <c r="G29" s="50"/>
      <c r="H29" s="51"/>
      <c r="I29" s="23"/>
      <c r="J29" s="28" t="str">
        <f t="shared" ca="1" si="0"/>
        <v/>
      </c>
      <c r="K29" s="23"/>
      <c r="L29" s="29" t="str">
        <f t="shared" ca="1" si="1"/>
        <v/>
      </c>
      <c r="M29" s="23"/>
      <c r="N29" s="29" t="str">
        <f t="shared" ca="1" si="2"/>
        <v/>
      </c>
      <c r="O29" s="30"/>
      <c r="P29" s="30"/>
      <c r="Q29" s="131"/>
      <c r="R29" s="87"/>
      <c r="S29" s="87"/>
      <c r="T29" s="87"/>
      <c r="U29" s="51"/>
      <c r="V29" s="30"/>
      <c r="W29" s="30"/>
      <c r="X29" s="30"/>
      <c r="Y29" s="30"/>
      <c r="Z29" s="30"/>
      <c r="AA29" s="30"/>
      <c r="AB29" s="30"/>
      <c r="AC29" s="30"/>
      <c r="AD29" s="30"/>
      <c r="AE29" s="30"/>
      <c r="AF29" s="30"/>
      <c r="AG29" s="88"/>
      <c r="AH29" s="133">
        <f>Table10[[#This Row],[Total de famílias atingidas
Total HHs reached
]]*5</f>
        <v>0</v>
      </c>
      <c r="AI29" s="61"/>
      <c r="AJ29" s="61"/>
      <c r="AK29" s="27"/>
      <c r="AL29" s="30"/>
      <c r="AM29" s="30"/>
      <c r="AN29" s="110" t="str">
        <f t="shared" si="3"/>
        <v>0</v>
      </c>
      <c r="AO29" s="110">
        <f ca="1">COUNTIF(AN$10:AN$99,Table9[[#This Row],[All data]])</f>
        <v>89</v>
      </c>
    </row>
    <row r="30" spans="1:41">
      <c r="A30" s="50"/>
      <c r="B30" s="50"/>
      <c r="C30" s="30"/>
      <c r="D30" s="30"/>
      <c r="E30" s="50"/>
      <c r="F30" s="51"/>
      <c r="G30" s="50"/>
      <c r="H30" s="51"/>
      <c r="I30" s="23"/>
      <c r="J30" s="28" t="str">
        <f t="shared" ca="1" si="0"/>
        <v/>
      </c>
      <c r="K30" s="23"/>
      <c r="L30" s="29" t="str">
        <f t="shared" ca="1" si="1"/>
        <v/>
      </c>
      <c r="M30" s="23"/>
      <c r="N30" s="29" t="str">
        <f t="shared" ca="1" si="2"/>
        <v/>
      </c>
      <c r="O30" s="30"/>
      <c r="P30" s="30"/>
      <c r="Q30" s="131"/>
      <c r="R30" s="87"/>
      <c r="S30" s="87"/>
      <c r="T30" s="87"/>
      <c r="U30" s="51"/>
      <c r="V30" s="30"/>
      <c r="W30" s="30"/>
      <c r="X30" s="30"/>
      <c r="Y30" s="30"/>
      <c r="Z30" s="30"/>
      <c r="AA30" s="30"/>
      <c r="AB30" s="30"/>
      <c r="AC30" s="30"/>
      <c r="AD30" s="30"/>
      <c r="AE30" s="30"/>
      <c r="AF30" s="30"/>
      <c r="AG30" s="88"/>
      <c r="AH30" s="133">
        <f>Table10[[#This Row],[Total de famílias atingidas
Total HHs reached
]]*5</f>
        <v>0</v>
      </c>
      <c r="AI30" s="61"/>
      <c r="AJ30" s="61"/>
      <c r="AK30" s="27"/>
      <c r="AL30" s="30"/>
      <c r="AM30" s="30"/>
      <c r="AN30" s="110" t="str">
        <f t="shared" si="3"/>
        <v>0</v>
      </c>
      <c r="AO30" s="110">
        <f ca="1">COUNTIF(AN$10:AN$99,Table9[[#This Row],[All data]])</f>
        <v>89</v>
      </c>
    </row>
    <row r="31" spans="1:41">
      <c r="A31" s="30"/>
      <c r="B31" s="30"/>
      <c r="C31" s="30"/>
      <c r="D31" s="30"/>
      <c r="E31" s="50"/>
      <c r="F31" s="51"/>
      <c r="G31" s="50"/>
      <c r="H31" s="51"/>
      <c r="I31" s="23"/>
      <c r="J31" s="28" t="str">
        <f t="shared" ca="1" si="0"/>
        <v/>
      </c>
      <c r="K31" s="23"/>
      <c r="L31" s="29" t="str">
        <f t="shared" ca="1" si="1"/>
        <v/>
      </c>
      <c r="M31" s="23"/>
      <c r="N31" s="29" t="str">
        <f t="shared" ca="1" si="2"/>
        <v/>
      </c>
      <c r="O31" s="30"/>
      <c r="P31" s="30"/>
      <c r="Q31" s="131"/>
      <c r="R31" s="87"/>
      <c r="S31" s="87"/>
      <c r="T31" s="87"/>
      <c r="U31" s="51"/>
      <c r="V31" s="57"/>
      <c r="W31" s="57"/>
      <c r="X31" s="57"/>
      <c r="Y31" s="57"/>
      <c r="Z31" s="57"/>
      <c r="AA31" s="57"/>
      <c r="AB31" s="57"/>
      <c r="AC31" s="57"/>
      <c r="AD31" s="57"/>
      <c r="AE31" s="57"/>
      <c r="AF31" s="57"/>
      <c r="AG31" s="88"/>
      <c r="AH31" s="133">
        <f>Table10[[#This Row],[Total de famílias atingidas
Total HHs reached
]]*5</f>
        <v>0</v>
      </c>
      <c r="AI31" s="61"/>
      <c r="AJ31" s="61"/>
      <c r="AK31" s="27"/>
      <c r="AL31" s="30"/>
      <c r="AM31" s="30"/>
      <c r="AN31" s="110" t="str">
        <f t="shared" si="3"/>
        <v>0</v>
      </c>
      <c r="AO31" s="110">
        <f ca="1">COUNTIF(AN$10:AN$99,Table9[[#This Row],[All data]])</f>
        <v>89</v>
      </c>
    </row>
    <row r="32" spans="1:41">
      <c r="A32" s="30"/>
      <c r="B32" s="30"/>
      <c r="C32" s="30"/>
      <c r="D32" s="30"/>
      <c r="E32" s="50"/>
      <c r="F32" s="51"/>
      <c r="G32" s="50"/>
      <c r="H32" s="51"/>
      <c r="I32" s="23"/>
      <c r="J32" s="28" t="str">
        <f t="shared" ca="1" si="0"/>
        <v/>
      </c>
      <c r="K32" s="23"/>
      <c r="L32" s="29" t="str">
        <f t="shared" ca="1" si="1"/>
        <v/>
      </c>
      <c r="M32" s="23"/>
      <c r="N32" s="29" t="str">
        <f t="shared" ca="1" si="2"/>
        <v/>
      </c>
      <c r="O32" s="30"/>
      <c r="P32" s="30"/>
      <c r="Q32" s="131"/>
      <c r="R32" s="87"/>
      <c r="S32" s="87"/>
      <c r="T32" s="87"/>
      <c r="U32" s="51"/>
      <c r="V32" s="57"/>
      <c r="W32" s="57"/>
      <c r="X32" s="57"/>
      <c r="Y32" s="57"/>
      <c r="Z32" s="57"/>
      <c r="AA32" s="57"/>
      <c r="AB32" s="57"/>
      <c r="AC32" s="57"/>
      <c r="AD32" s="57"/>
      <c r="AE32" s="57"/>
      <c r="AF32" s="57"/>
      <c r="AG32" s="88"/>
      <c r="AH32" s="133">
        <f>Table10[[#This Row],[Total de famílias atingidas
Total HHs reached
]]*5</f>
        <v>0</v>
      </c>
      <c r="AI32" s="61"/>
      <c r="AJ32" s="61"/>
      <c r="AK32" s="27"/>
      <c r="AL32" s="30"/>
      <c r="AM32" s="30"/>
      <c r="AN32" s="110" t="str">
        <f t="shared" si="3"/>
        <v>0</v>
      </c>
      <c r="AO32" s="110">
        <f ca="1">COUNTIF(AN$10:AN$99,Table9[[#This Row],[All data]])</f>
        <v>89</v>
      </c>
    </row>
    <row r="33" spans="1:41">
      <c r="A33" s="30"/>
      <c r="B33" s="30"/>
      <c r="C33" s="30"/>
      <c r="D33" s="30"/>
      <c r="E33" s="30"/>
      <c r="F33" s="51"/>
      <c r="G33" s="30"/>
      <c r="H33" s="51"/>
      <c r="I33" s="23"/>
      <c r="J33" s="28" t="str">
        <f t="shared" ca="1" si="0"/>
        <v/>
      </c>
      <c r="K33" s="23"/>
      <c r="L33" s="29" t="str">
        <f t="shared" ca="1" si="1"/>
        <v/>
      </c>
      <c r="M33" s="23"/>
      <c r="N33" s="29" t="str">
        <f t="shared" ca="1" si="2"/>
        <v/>
      </c>
      <c r="O33" s="30"/>
      <c r="P33" s="30"/>
      <c r="Q33" s="131"/>
      <c r="R33" s="87"/>
      <c r="S33" s="87"/>
      <c r="T33" s="87"/>
      <c r="U33" s="51"/>
      <c r="V33" s="57"/>
      <c r="W33" s="57"/>
      <c r="X33" s="57"/>
      <c r="Y33" s="57"/>
      <c r="Z33" s="57"/>
      <c r="AA33" s="57"/>
      <c r="AB33" s="57"/>
      <c r="AC33" s="57"/>
      <c r="AD33" s="57"/>
      <c r="AE33" s="57"/>
      <c r="AF33" s="57"/>
      <c r="AG33" s="88"/>
      <c r="AH33" s="133">
        <f>Table10[[#This Row],[Total de famílias atingidas
Total HHs reached
]]*5</f>
        <v>0</v>
      </c>
      <c r="AI33" s="61"/>
      <c r="AJ33" s="61"/>
      <c r="AK33" s="27"/>
      <c r="AL33" s="30"/>
      <c r="AM33" s="30"/>
      <c r="AN33" s="110" t="str">
        <f t="shared" si="3"/>
        <v>0</v>
      </c>
      <c r="AO33" s="110">
        <f ca="1">COUNTIF(AN$10:AN$99,Table9[[#This Row],[All data]])</f>
        <v>89</v>
      </c>
    </row>
    <row r="34" spans="1:41">
      <c r="A34" s="30"/>
      <c r="B34" s="30"/>
      <c r="C34" s="30"/>
      <c r="D34" s="30"/>
      <c r="E34" s="30"/>
      <c r="F34" s="51"/>
      <c r="G34" s="30"/>
      <c r="H34" s="51"/>
      <c r="I34" s="23"/>
      <c r="J34" s="28" t="str">
        <f t="shared" ca="1" si="0"/>
        <v/>
      </c>
      <c r="K34" s="23"/>
      <c r="L34" s="29" t="str">
        <f t="shared" ca="1" si="1"/>
        <v/>
      </c>
      <c r="M34" s="23"/>
      <c r="N34" s="29" t="str">
        <f t="shared" ca="1" si="2"/>
        <v/>
      </c>
      <c r="O34" s="30"/>
      <c r="P34" s="30"/>
      <c r="Q34" s="131"/>
      <c r="R34" s="87"/>
      <c r="S34" s="87"/>
      <c r="T34" s="87"/>
      <c r="U34" s="51"/>
      <c r="V34" s="57"/>
      <c r="W34" s="57"/>
      <c r="X34" s="57"/>
      <c r="Y34" s="57"/>
      <c r="Z34" s="57"/>
      <c r="AA34" s="57"/>
      <c r="AB34" s="57"/>
      <c r="AC34" s="57"/>
      <c r="AD34" s="57"/>
      <c r="AE34" s="57"/>
      <c r="AF34" s="57"/>
      <c r="AG34" s="88"/>
      <c r="AH34" s="133">
        <f>Table10[[#This Row],[Total de famílias atingidas
Total HHs reached
]]*5</f>
        <v>0</v>
      </c>
      <c r="AI34" s="61"/>
      <c r="AJ34" s="61"/>
      <c r="AK34" s="27"/>
      <c r="AL34" s="30"/>
      <c r="AM34" s="30"/>
      <c r="AN34" s="110" t="str">
        <f t="shared" si="3"/>
        <v>0</v>
      </c>
      <c r="AO34" s="110">
        <f ca="1">COUNTIF(AN$10:AN$99,Table9[[#This Row],[All data]])</f>
        <v>89</v>
      </c>
    </row>
    <row r="35" spans="1:41">
      <c r="A35" s="30"/>
      <c r="B35" s="30"/>
      <c r="C35" s="30"/>
      <c r="D35" s="30"/>
      <c r="E35" s="30"/>
      <c r="F35" s="51"/>
      <c r="G35" s="30"/>
      <c r="H35" s="51"/>
      <c r="I35" s="23"/>
      <c r="J35" s="28" t="str">
        <f t="shared" ca="1" si="0"/>
        <v/>
      </c>
      <c r="K35" s="23"/>
      <c r="L35" s="29" t="str">
        <f t="shared" ca="1" si="1"/>
        <v/>
      </c>
      <c r="M35" s="23"/>
      <c r="N35" s="29" t="str">
        <f t="shared" ca="1" si="2"/>
        <v/>
      </c>
      <c r="O35" s="30"/>
      <c r="P35" s="30"/>
      <c r="Q35" s="131"/>
      <c r="R35" s="87"/>
      <c r="S35" s="87"/>
      <c r="T35" s="87"/>
      <c r="U35" s="51"/>
      <c r="V35" s="57"/>
      <c r="W35" s="57"/>
      <c r="X35" s="57"/>
      <c r="Y35" s="57"/>
      <c r="Z35" s="57"/>
      <c r="AA35" s="57"/>
      <c r="AB35" s="57"/>
      <c r="AC35" s="57"/>
      <c r="AD35" s="57"/>
      <c r="AE35" s="57"/>
      <c r="AF35" s="57"/>
      <c r="AG35" s="88"/>
      <c r="AH35" s="133">
        <f>Table10[[#This Row],[Total de famílias atingidas
Total HHs reached
]]*5</f>
        <v>0</v>
      </c>
      <c r="AI35" s="61"/>
      <c r="AJ35" s="61"/>
      <c r="AK35" s="27"/>
      <c r="AL35" s="30"/>
      <c r="AM35" s="30"/>
      <c r="AN35" s="110" t="str">
        <f t="shared" si="3"/>
        <v>0</v>
      </c>
      <c r="AO35" s="110">
        <f ca="1">COUNTIF(AN$10:AN$99,Table9[[#This Row],[All data]])</f>
        <v>89</v>
      </c>
    </row>
    <row r="36" spans="1:41">
      <c r="A36" s="30"/>
      <c r="B36" s="30"/>
      <c r="C36" s="30"/>
      <c r="D36" s="30"/>
      <c r="E36" s="30"/>
      <c r="F36" s="51"/>
      <c r="G36" s="30"/>
      <c r="H36" s="51"/>
      <c r="I36" s="23"/>
      <c r="J36" s="28" t="str">
        <f t="shared" ca="1" si="0"/>
        <v/>
      </c>
      <c r="K36" s="23"/>
      <c r="L36" s="29" t="str">
        <f t="shared" ca="1" si="1"/>
        <v/>
      </c>
      <c r="M36" s="23"/>
      <c r="N36" s="29" t="str">
        <f t="shared" ca="1" si="2"/>
        <v/>
      </c>
      <c r="O36" s="30"/>
      <c r="P36" s="30"/>
      <c r="Q36" s="131"/>
      <c r="R36" s="87"/>
      <c r="S36" s="87"/>
      <c r="T36" s="87"/>
      <c r="U36" s="51"/>
      <c r="V36" s="57"/>
      <c r="W36" s="57"/>
      <c r="X36" s="57"/>
      <c r="Y36" s="57"/>
      <c r="Z36" s="57"/>
      <c r="AA36" s="57"/>
      <c r="AB36" s="57"/>
      <c r="AC36" s="57"/>
      <c r="AD36" s="57"/>
      <c r="AE36" s="57"/>
      <c r="AF36" s="57"/>
      <c r="AG36" s="88"/>
      <c r="AH36" s="133">
        <f>Table10[[#This Row],[Total de famílias atingidas
Total HHs reached
]]*5</f>
        <v>0</v>
      </c>
      <c r="AI36" s="61"/>
      <c r="AJ36" s="61"/>
      <c r="AK36" s="27"/>
      <c r="AL36" s="30"/>
      <c r="AM36" s="30"/>
      <c r="AN36" s="110" t="str">
        <f t="shared" si="3"/>
        <v>0</v>
      </c>
      <c r="AO36" s="110">
        <f ca="1">COUNTIF(AN$10:AN$99,Table9[[#This Row],[All data]])</f>
        <v>89</v>
      </c>
    </row>
    <row r="37" spans="1:41">
      <c r="A37" s="30"/>
      <c r="B37" s="30"/>
      <c r="C37" s="30"/>
      <c r="D37" s="30"/>
      <c r="E37" s="30"/>
      <c r="F37" s="51"/>
      <c r="G37" s="30"/>
      <c r="H37" s="51"/>
      <c r="I37" s="23"/>
      <c r="J37" s="28" t="str">
        <f t="shared" ca="1" si="0"/>
        <v/>
      </c>
      <c r="K37" s="23"/>
      <c r="L37" s="29" t="str">
        <f t="shared" ca="1" si="1"/>
        <v/>
      </c>
      <c r="M37" s="23"/>
      <c r="N37" s="29" t="str">
        <f t="shared" ca="1" si="2"/>
        <v/>
      </c>
      <c r="O37" s="30"/>
      <c r="P37" s="30"/>
      <c r="Q37" s="131"/>
      <c r="R37" s="87"/>
      <c r="S37" s="87"/>
      <c r="T37" s="87"/>
      <c r="U37" s="51"/>
      <c r="V37" s="57"/>
      <c r="W37" s="57"/>
      <c r="X37" s="57"/>
      <c r="Y37" s="57"/>
      <c r="Z37" s="57"/>
      <c r="AA37" s="57"/>
      <c r="AB37" s="57"/>
      <c r="AC37" s="57"/>
      <c r="AD37" s="57"/>
      <c r="AE37" s="57"/>
      <c r="AF37" s="57"/>
      <c r="AG37" s="88"/>
      <c r="AH37" s="133">
        <f>Table10[[#This Row],[Total de famílias atingidas
Total HHs reached
]]*5</f>
        <v>0</v>
      </c>
      <c r="AI37" s="61"/>
      <c r="AJ37" s="61"/>
      <c r="AK37" s="27"/>
      <c r="AL37" s="30"/>
      <c r="AM37" s="30"/>
      <c r="AN37" s="110" t="str">
        <f t="shared" si="3"/>
        <v>0</v>
      </c>
      <c r="AO37" s="110">
        <f ca="1">COUNTIF(AN$10:AN$99,Table9[[#This Row],[All data]])</f>
        <v>89</v>
      </c>
    </row>
    <row r="38" spans="1:41">
      <c r="A38" s="30"/>
      <c r="B38" s="30"/>
      <c r="C38" s="30"/>
      <c r="D38" s="30"/>
      <c r="E38" s="30"/>
      <c r="F38" s="51"/>
      <c r="G38" s="30"/>
      <c r="H38" s="51"/>
      <c r="I38" s="23"/>
      <c r="J38" s="28" t="str">
        <f t="shared" ca="1" si="0"/>
        <v/>
      </c>
      <c r="K38" s="23"/>
      <c r="L38" s="29" t="str">
        <f t="shared" ca="1" si="1"/>
        <v/>
      </c>
      <c r="M38" s="23"/>
      <c r="N38" s="29" t="str">
        <f t="shared" ca="1" si="2"/>
        <v/>
      </c>
      <c r="O38" s="30"/>
      <c r="P38" s="30"/>
      <c r="Q38" s="131"/>
      <c r="R38" s="87"/>
      <c r="S38" s="87"/>
      <c r="T38" s="87"/>
      <c r="U38" s="51"/>
      <c r="V38" s="57"/>
      <c r="W38" s="57"/>
      <c r="X38" s="57"/>
      <c r="Y38" s="57"/>
      <c r="Z38" s="57"/>
      <c r="AA38" s="57"/>
      <c r="AB38" s="57"/>
      <c r="AC38" s="57"/>
      <c r="AD38" s="57"/>
      <c r="AE38" s="57"/>
      <c r="AF38" s="57"/>
      <c r="AG38" s="88"/>
      <c r="AH38" s="133">
        <f>Table10[[#This Row],[Total de famílias atingidas
Total HHs reached
]]*5</f>
        <v>0</v>
      </c>
      <c r="AI38" s="61"/>
      <c r="AJ38" s="61"/>
      <c r="AK38" s="27"/>
      <c r="AL38" s="30"/>
      <c r="AM38" s="30"/>
      <c r="AN38" s="110" t="str">
        <f t="shared" si="3"/>
        <v>0</v>
      </c>
      <c r="AO38" s="110">
        <f ca="1">COUNTIF(AN$10:AN$99,Table9[[#This Row],[All data]])</f>
        <v>89</v>
      </c>
    </row>
    <row r="39" spans="1:41">
      <c r="A39" s="30"/>
      <c r="B39" s="30"/>
      <c r="C39" s="30"/>
      <c r="D39" s="30"/>
      <c r="E39" s="30"/>
      <c r="F39" s="51"/>
      <c r="G39" s="30"/>
      <c r="H39" s="51"/>
      <c r="I39" s="23"/>
      <c r="J39" s="28" t="str">
        <f t="shared" ca="1" si="0"/>
        <v/>
      </c>
      <c r="K39" s="23"/>
      <c r="L39" s="29" t="str">
        <f t="shared" ca="1" si="1"/>
        <v/>
      </c>
      <c r="M39" s="23"/>
      <c r="N39" s="29" t="str">
        <f t="shared" ca="1" si="2"/>
        <v/>
      </c>
      <c r="O39" s="30"/>
      <c r="P39" s="30"/>
      <c r="Q39" s="131"/>
      <c r="R39" s="87"/>
      <c r="S39" s="87"/>
      <c r="T39" s="87"/>
      <c r="U39" s="51"/>
      <c r="V39" s="57"/>
      <c r="W39" s="57"/>
      <c r="X39" s="57"/>
      <c r="Y39" s="57"/>
      <c r="Z39" s="57"/>
      <c r="AA39" s="57"/>
      <c r="AB39" s="57"/>
      <c r="AC39" s="57"/>
      <c r="AD39" s="57"/>
      <c r="AE39" s="57"/>
      <c r="AF39" s="57"/>
      <c r="AG39" s="88"/>
      <c r="AH39" s="133">
        <f>Table10[[#This Row],[Total de famílias atingidas
Total HHs reached
]]*5</f>
        <v>0</v>
      </c>
      <c r="AI39" s="61"/>
      <c r="AJ39" s="61"/>
      <c r="AK39" s="27"/>
      <c r="AL39" s="30"/>
      <c r="AM39" s="30"/>
      <c r="AN39" s="110" t="str">
        <f t="shared" si="3"/>
        <v>0</v>
      </c>
      <c r="AO39" s="110">
        <f ca="1">COUNTIF(AN$10:AN$99,Table9[[#This Row],[All data]])</f>
        <v>89</v>
      </c>
    </row>
    <row r="40" spans="1:41">
      <c r="A40" s="30"/>
      <c r="B40" s="30"/>
      <c r="C40" s="30"/>
      <c r="D40" s="30"/>
      <c r="E40" s="30"/>
      <c r="F40" s="51"/>
      <c r="G40" s="30"/>
      <c r="H40" s="51"/>
      <c r="I40" s="23"/>
      <c r="J40" s="28" t="str">
        <f t="shared" ca="1" si="0"/>
        <v/>
      </c>
      <c r="K40" s="23"/>
      <c r="L40" s="29" t="str">
        <f t="shared" ca="1" si="1"/>
        <v/>
      </c>
      <c r="M40" s="23"/>
      <c r="N40" s="29" t="str">
        <f t="shared" ca="1" si="2"/>
        <v/>
      </c>
      <c r="O40" s="30"/>
      <c r="P40" s="30"/>
      <c r="Q40" s="131"/>
      <c r="R40" s="87"/>
      <c r="S40" s="87"/>
      <c r="T40" s="87"/>
      <c r="U40" s="51"/>
      <c r="V40" s="57"/>
      <c r="W40" s="57"/>
      <c r="X40" s="57"/>
      <c r="Y40" s="57"/>
      <c r="Z40" s="57"/>
      <c r="AA40" s="57"/>
      <c r="AB40" s="57"/>
      <c r="AC40" s="57"/>
      <c r="AD40" s="57"/>
      <c r="AE40" s="57"/>
      <c r="AF40" s="57"/>
      <c r="AG40" s="88"/>
      <c r="AH40" s="133">
        <f>Table10[[#This Row],[Total de famílias atingidas
Total HHs reached
]]*5</f>
        <v>0</v>
      </c>
      <c r="AI40" s="61"/>
      <c r="AJ40" s="61"/>
      <c r="AK40" s="27"/>
      <c r="AL40" s="30"/>
      <c r="AM40" s="30"/>
      <c r="AN40" s="110" t="str">
        <f t="shared" si="3"/>
        <v>0</v>
      </c>
      <c r="AO40" s="110">
        <f ca="1">COUNTIF(AN$10:AN$99,Table9[[#This Row],[All data]])</f>
        <v>89</v>
      </c>
    </row>
    <row r="41" spans="1:41">
      <c r="A41" s="30"/>
      <c r="B41" s="30"/>
      <c r="C41" s="30"/>
      <c r="D41" s="30"/>
      <c r="E41" s="30"/>
      <c r="F41" s="51"/>
      <c r="G41" s="30"/>
      <c r="H41" s="51"/>
      <c r="I41" s="23"/>
      <c r="J41" s="28" t="str">
        <f t="shared" ca="1" si="0"/>
        <v/>
      </c>
      <c r="K41" s="23"/>
      <c r="L41" s="29" t="str">
        <f t="shared" ca="1" si="1"/>
        <v/>
      </c>
      <c r="M41" s="23"/>
      <c r="N41" s="29" t="str">
        <f t="shared" ca="1" si="2"/>
        <v/>
      </c>
      <c r="O41" s="30"/>
      <c r="P41" s="30"/>
      <c r="Q41" s="131"/>
      <c r="R41" s="87"/>
      <c r="S41" s="87"/>
      <c r="T41" s="87"/>
      <c r="U41" s="51"/>
      <c r="V41" s="57"/>
      <c r="W41" s="57"/>
      <c r="X41" s="57"/>
      <c r="Y41" s="57"/>
      <c r="Z41" s="57"/>
      <c r="AA41" s="57"/>
      <c r="AB41" s="57"/>
      <c r="AC41" s="57"/>
      <c r="AD41" s="57"/>
      <c r="AE41" s="57"/>
      <c r="AF41" s="57"/>
      <c r="AG41" s="88"/>
      <c r="AH41" s="133">
        <f>Table10[[#This Row],[Total de famílias atingidas
Total HHs reached
]]*5</f>
        <v>0</v>
      </c>
      <c r="AI41" s="61"/>
      <c r="AJ41" s="61"/>
      <c r="AK41" s="27"/>
      <c r="AL41" s="30"/>
      <c r="AM41" s="30"/>
      <c r="AN41" s="110" t="str">
        <f t="shared" si="3"/>
        <v>0</v>
      </c>
      <c r="AO41" s="110">
        <f ca="1">COUNTIF(AN$10:AN$99,Table9[[#This Row],[All data]])</f>
        <v>89</v>
      </c>
    </row>
    <row r="42" spans="1:41">
      <c r="A42" s="30"/>
      <c r="B42" s="30"/>
      <c r="C42" s="30"/>
      <c r="D42" s="30"/>
      <c r="E42" s="30"/>
      <c r="F42" s="51"/>
      <c r="G42" s="30"/>
      <c r="H42" s="51"/>
      <c r="I42" s="23"/>
      <c r="J42" s="28" t="str">
        <f t="shared" ca="1" si="0"/>
        <v/>
      </c>
      <c r="K42" s="23"/>
      <c r="L42" s="29" t="str">
        <f t="shared" ca="1" si="1"/>
        <v/>
      </c>
      <c r="M42" s="23"/>
      <c r="N42" s="29" t="str">
        <f t="shared" ca="1" si="2"/>
        <v/>
      </c>
      <c r="O42" s="30"/>
      <c r="P42" s="30"/>
      <c r="Q42" s="131"/>
      <c r="R42" s="87"/>
      <c r="S42" s="87"/>
      <c r="T42" s="87"/>
      <c r="U42" s="51"/>
      <c r="V42" s="57"/>
      <c r="W42" s="57"/>
      <c r="X42" s="57"/>
      <c r="Y42" s="57"/>
      <c r="Z42" s="57"/>
      <c r="AA42" s="57"/>
      <c r="AB42" s="57"/>
      <c r="AC42" s="57"/>
      <c r="AD42" s="57"/>
      <c r="AE42" s="57"/>
      <c r="AF42" s="57"/>
      <c r="AG42" s="88"/>
      <c r="AH42" s="133">
        <f>Table10[[#This Row],[Total de famílias atingidas
Total HHs reached
]]*5</f>
        <v>0</v>
      </c>
      <c r="AI42" s="61"/>
      <c r="AJ42" s="61"/>
      <c r="AK42" s="27"/>
      <c r="AL42" s="30"/>
      <c r="AM42" s="30"/>
      <c r="AN42" s="110" t="str">
        <f t="shared" si="3"/>
        <v>0</v>
      </c>
      <c r="AO42" s="110">
        <f ca="1">COUNTIF(AN$10:AN$99,Table9[[#This Row],[All data]])</f>
        <v>89</v>
      </c>
    </row>
    <row r="43" spans="1:41">
      <c r="A43" s="30"/>
      <c r="B43" s="30"/>
      <c r="C43" s="30"/>
      <c r="D43" s="30"/>
      <c r="E43" s="30"/>
      <c r="F43" s="51"/>
      <c r="G43" s="30"/>
      <c r="H43" s="51"/>
      <c r="I43" s="23"/>
      <c r="J43" s="28" t="str">
        <f t="shared" ca="1" si="0"/>
        <v/>
      </c>
      <c r="K43" s="23"/>
      <c r="L43" s="29" t="str">
        <f t="shared" ca="1" si="1"/>
        <v/>
      </c>
      <c r="M43" s="23"/>
      <c r="N43" s="29" t="str">
        <f t="shared" ca="1" si="2"/>
        <v/>
      </c>
      <c r="O43" s="30"/>
      <c r="P43" s="30"/>
      <c r="Q43" s="131"/>
      <c r="R43" s="87"/>
      <c r="S43" s="87"/>
      <c r="T43" s="87"/>
      <c r="U43" s="51"/>
      <c r="V43" s="57"/>
      <c r="W43" s="57"/>
      <c r="X43" s="57"/>
      <c r="Y43" s="57"/>
      <c r="Z43" s="57"/>
      <c r="AA43" s="57"/>
      <c r="AB43" s="57"/>
      <c r="AC43" s="57"/>
      <c r="AD43" s="57"/>
      <c r="AE43" s="57"/>
      <c r="AF43" s="57"/>
      <c r="AG43" s="88"/>
      <c r="AH43" s="133">
        <f>Table10[[#This Row],[Total de famílias atingidas
Total HHs reached
]]*5</f>
        <v>0</v>
      </c>
      <c r="AI43" s="61"/>
      <c r="AJ43" s="61"/>
      <c r="AK43" s="27"/>
      <c r="AL43" s="30"/>
      <c r="AM43" s="30"/>
      <c r="AN43" s="110" t="str">
        <f t="shared" si="3"/>
        <v>0</v>
      </c>
      <c r="AO43" s="110">
        <f ca="1">COUNTIF(AN$10:AN$99,Table9[[#This Row],[All data]])</f>
        <v>89</v>
      </c>
    </row>
    <row r="44" spans="1:41">
      <c r="A44" s="30"/>
      <c r="B44" s="30"/>
      <c r="C44" s="30"/>
      <c r="D44" s="30"/>
      <c r="E44" s="30"/>
      <c r="F44" s="51"/>
      <c r="G44" s="30"/>
      <c r="H44" s="51"/>
      <c r="I44" s="23"/>
      <c r="J44" s="28" t="str">
        <f t="shared" ca="1" si="0"/>
        <v/>
      </c>
      <c r="K44" s="23"/>
      <c r="L44" s="29" t="str">
        <f t="shared" ca="1" si="1"/>
        <v/>
      </c>
      <c r="M44" s="23"/>
      <c r="N44" s="29" t="str">
        <f t="shared" ca="1" si="2"/>
        <v/>
      </c>
      <c r="O44" s="30"/>
      <c r="P44" s="30"/>
      <c r="Q44" s="131"/>
      <c r="R44" s="87"/>
      <c r="S44" s="87"/>
      <c r="T44" s="87"/>
      <c r="U44" s="51"/>
      <c r="V44" s="57"/>
      <c r="W44" s="57"/>
      <c r="X44" s="57"/>
      <c r="Y44" s="57"/>
      <c r="Z44" s="57"/>
      <c r="AA44" s="57"/>
      <c r="AB44" s="57"/>
      <c r="AC44" s="57"/>
      <c r="AD44" s="57"/>
      <c r="AE44" s="57"/>
      <c r="AF44" s="57"/>
      <c r="AG44" s="88"/>
      <c r="AH44" s="133">
        <f>Table10[[#This Row],[Total de famílias atingidas
Total HHs reached
]]*5</f>
        <v>0</v>
      </c>
      <c r="AI44" s="61"/>
      <c r="AJ44" s="61"/>
      <c r="AK44" s="27"/>
      <c r="AL44" s="30"/>
      <c r="AM44" s="30"/>
      <c r="AN44" s="110" t="str">
        <f t="shared" si="3"/>
        <v>0</v>
      </c>
      <c r="AO44" s="110">
        <f ca="1">COUNTIF(AN$10:AN$99,Table9[[#This Row],[All data]])</f>
        <v>89</v>
      </c>
    </row>
    <row r="45" spans="1:41">
      <c r="A45" s="30"/>
      <c r="B45" s="30"/>
      <c r="C45" s="30"/>
      <c r="D45" s="30"/>
      <c r="E45" s="30"/>
      <c r="F45" s="51"/>
      <c r="G45" s="30"/>
      <c r="H45" s="51"/>
      <c r="I45" s="23"/>
      <c r="J45" s="28" t="str">
        <f t="shared" ca="1" si="0"/>
        <v/>
      </c>
      <c r="K45" s="23"/>
      <c r="L45" s="29" t="str">
        <f t="shared" ca="1" si="1"/>
        <v/>
      </c>
      <c r="M45" s="23"/>
      <c r="N45" s="29" t="str">
        <f t="shared" ca="1" si="2"/>
        <v/>
      </c>
      <c r="O45" s="30"/>
      <c r="P45" s="30"/>
      <c r="Q45" s="131"/>
      <c r="R45" s="87"/>
      <c r="S45" s="87"/>
      <c r="T45" s="87"/>
      <c r="U45" s="51"/>
      <c r="V45" s="57"/>
      <c r="W45" s="57"/>
      <c r="X45" s="57"/>
      <c r="Y45" s="57"/>
      <c r="Z45" s="57"/>
      <c r="AA45" s="57"/>
      <c r="AB45" s="57"/>
      <c r="AC45" s="57"/>
      <c r="AD45" s="57"/>
      <c r="AE45" s="57"/>
      <c r="AF45" s="57"/>
      <c r="AG45" s="88"/>
      <c r="AH45" s="133">
        <f>Table10[[#This Row],[Total de famílias atingidas
Total HHs reached
]]*5</f>
        <v>0</v>
      </c>
      <c r="AI45" s="61"/>
      <c r="AJ45" s="61"/>
      <c r="AK45" s="27"/>
      <c r="AL45" s="30"/>
      <c r="AM45" s="30"/>
      <c r="AN45" s="110" t="str">
        <f t="shared" si="3"/>
        <v>0</v>
      </c>
      <c r="AO45" s="110">
        <f ca="1">COUNTIF(AN$10:AN$99,Table9[[#This Row],[All data]])</f>
        <v>89</v>
      </c>
    </row>
    <row r="46" spans="1:41">
      <c r="A46" s="30"/>
      <c r="B46" s="30"/>
      <c r="C46" s="30"/>
      <c r="D46" s="30"/>
      <c r="E46" s="30"/>
      <c r="F46" s="51"/>
      <c r="G46" s="30"/>
      <c r="H46" s="51"/>
      <c r="I46" s="23"/>
      <c r="J46" s="28" t="str">
        <f t="shared" ca="1" si="0"/>
        <v/>
      </c>
      <c r="K46" s="23"/>
      <c r="L46" s="29" t="str">
        <f t="shared" ca="1" si="1"/>
        <v/>
      </c>
      <c r="M46" s="23"/>
      <c r="N46" s="29" t="str">
        <f t="shared" ca="1" si="2"/>
        <v/>
      </c>
      <c r="O46" s="30"/>
      <c r="P46" s="30"/>
      <c r="Q46" s="131"/>
      <c r="R46" s="87"/>
      <c r="S46" s="87"/>
      <c r="T46" s="87"/>
      <c r="U46" s="51"/>
      <c r="V46" s="57"/>
      <c r="W46" s="57"/>
      <c r="X46" s="57"/>
      <c r="Y46" s="57"/>
      <c r="Z46" s="57"/>
      <c r="AA46" s="57"/>
      <c r="AB46" s="57"/>
      <c r="AC46" s="57"/>
      <c r="AD46" s="57"/>
      <c r="AE46" s="57"/>
      <c r="AF46" s="57"/>
      <c r="AG46" s="88"/>
      <c r="AH46" s="133">
        <f>Table10[[#This Row],[Total de famílias atingidas
Total HHs reached
]]*5</f>
        <v>0</v>
      </c>
      <c r="AI46" s="61"/>
      <c r="AJ46" s="61"/>
      <c r="AK46" s="27"/>
      <c r="AL46" s="30"/>
      <c r="AM46" s="30"/>
      <c r="AN46" s="110" t="str">
        <f t="shared" si="3"/>
        <v>0</v>
      </c>
      <c r="AO46" s="110">
        <f ca="1">COUNTIF(AN$10:AN$99,Table9[[#This Row],[All data]])</f>
        <v>89</v>
      </c>
    </row>
    <row r="47" spans="1:41">
      <c r="A47" s="30"/>
      <c r="B47" s="30"/>
      <c r="C47" s="30"/>
      <c r="D47" s="30"/>
      <c r="E47" s="30"/>
      <c r="F47" s="51"/>
      <c r="G47" s="30"/>
      <c r="H47" s="51"/>
      <c r="I47" s="23"/>
      <c r="J47" s="28" t="str">
        <f t="shared" ca="1" si="0"/>
        <v/>
      </c>
      <c r="K47" s="23"/>
      <c r="L47" s="29" t="str">
        <f t="shared" ca="1" si="1"/>
        <v/>
      </c>
      <c r="M47" s="23"/>
      <c r="N47" s="29" t="str">
        <f t="shared" ca="1" si="2"/>
        <v/>
      </c>
      <c r="O47" s="30"/>
      <c r="P47" s="30"/>
      <c r="Q47" s="131"/>
      <c r="R47" s="87"/>
      <c r="S47" s="87"/>
      <c r="T47" s="87"/>
      <c r="U47" s="51"/>
      <c r="V47" s="57"/>
      <c r="W47" s="57"/>
      <c r="X47" s="57"/>
      <c r="Y47" s="57"/>
      <c r="Z47" s="57"/>
      <c r="AA47" s="57"/>
      <c r="AB47" s="57"/>
      <c r="AC47" s="57"/>
      <c r="AD47" s="57"/>
      <c r="AE47" s="57"/>
      <c r="AF47" s="57"/>
      <c r="AG47" s="88"/>
      <c r="AH47" s="133">
        <f>Table10[[#This Row],[Total de famílias atingidas
Total HHs reached
]]*5</f>
        <v>0</v>
      </c>
      <c r="AI47" s="61"/>
      <c r="AJ47" s="61"/>
      <c r="AK47" s="27"/>
      <c r="AL47" s="30"/>
      <c r="AM47" s="30"/>
      <c r="AN47" s="110" t="str">
        <f t="shared" si="3"/>
        <v>0</v>
      </c>
      <c r="AO47" s="110">
        <f ca="1">COUNTIF(AN$10:AN$99,Table9[[#This Row],[All data]])</f>
        <v>89</v>
      </c>
    </row>
    <row r="48" spans="1:41">
      <c r="A48" s="30"/>
      <c r="B48" s="30"/>
      <c r="C48" s="30"/>
      <c r="D48" s="30"/>
      <c r="E48" s="30"/>
      <c r="F48" s="51"/>
      <c r="G48" s="30"/>
      <c r="H48" s="51"/>
      <c r="I48" s="23"/>
      <c r="J48" s="28" t="str">
        <f t="shared" ca="1" si="0"/>
        <v/>
      </c>
      <c r="K48" s="23"/>
      <c r="L48" s="29" t="str">
        <f t="shared" ca="1" si="1"/>
        <v/>
      </c>
      <c r="M48" s="23"/>
      <c r="N48" s="29" t="str">
        <f t="shared" ca="1" si="2"/>
        <v/>
      </c>
      <c r="O48" s="30"/>
      <c r="P48" s="30"/>
      <c r="Q48" s="131"/>
      <c r="R48" s="87"/>
      <c r="S48" s="87"/>
      <c r="T48" s="87"/>
      <c r="U48" s="51"/>
      <c r="V48" s="57"/>
      <c r="W48" s="57"/>
      <c r="X48" s="57"/>
      <c r="Y48" s="57"/>
      <c r="Z48" s="57"/>
      <c r="AA48" s="57"/>
      <c r="AB48" s="57"/>
      <c r="AC48" s="57"/>
      <c r="AD48" s="57"/>
      <c r="AE48" s="57"/>
      <c r="AF48" s="57"/>
      <c r="AG48" s="88"/>
      <c r="AH48" s="133">
        <f>Table10[[#This Row],[Total de famílias atingidas
Total HHs reached
]]*5</f>
        <v>0</v>
      </c>
      <c r="AI48" s="61"/>
      <c r="AJ48" s="61"/>
      <c r="AK48" s="27"/>
      <c r="AL48" s="30"/>
      <c r="AM48" s="30"/>
      <c r="AN48" s="110" t="str">
        <f t="shared" si="3"/>
        <v>0</v>
      </c>
      <c r="AO48" s="110">
        <f ca="1">COUNTIF(AN$10:AN$99,Table9[[#This Row],[All data]])</f>
        <v>89</v>
      </c>
    </row>
    <row r="49" spans="1:41">
      <c r="A49" s="30"/>
      <c r="B49" s="30"/>
      <c r="C49" s="30"/>
      <c r="D49" s="30"/>
      <c r="E49" s="30"/>
      <c r="F49" s="51"/>
      <c r="G49" s="30"/>
      <c r="H49" s="51"/>
      <c r="I49" s="23"/>
      <c r="J49" s="28" t="str">
        <f t="shared" ca="1" si="0"/>
        <v/>
      </c>
      <c r="K49" s="23"/>
      <c r="L49" s="29" t="str">
        <f t="shared" ca="1" si="1"/>
        <v/>
      </c>
      <c r="M49" s="23"/>
      <c r="N49" s="29" t="str">
        <f t="shared" ca="1" si="2"/>
        <v/>
      </c>
      <c r="O49" s="30"/>
      <c r="P49" s="30"/>
      <c r="Q49" s="131"/>
      <c r="R49" s="87"/>
      <c r="S49" s="87"/>
      <c r="T49" s="87"/>
      <c r="U49" s="51"/>
      <c r="V49" s="57"/>
      <c r="W49" s="57"/>
      <c r="X49" s="57"/>
      <c r="Y49" s="57"/>
      <c r="Z49" s="57"/>
      <c r="AA49" s="57"/>
      <c r="AB49" s="57"/>
      <c r="AC49" s="57"/>
      <c r="AD49" s="57"/>
      <c r="AE49" s="57"/>
      <c r="AF49" s="57"/>
      <c r="AG49" s="88"/>
      <c r="AH49" s="133">
        <f>Table10[[#This Row],[Total de famílias atingidas
Total HHs reached
]]*5</f>
        <v>0</v>
      </c>
      <c r="AI49" s="61"/>
      <c r="AJ49" s="61"/>
      <c r="AK49" s="27"/>
      <c r="AL49" s="30"/>
      <c r="AM49" s="30"/>
      <c r="AN49" s="110" t="str">
        <f t="shared" si="3"/>
        <v>0</v>
      </c>
      <c r="AO49" s="110">
        <f ca="1">COUNTIF(AN$10:AN$99,Table9[[#This Row],[All data]])</f>
        <v>89</v>
      </c>
    </row>
    <row r="50" spans="1:41">
      <c r="A50" s="30"/>
      <c r="B50" s="30"/>
      <c r="C50" s="30"/>
      <c r="D50" s="30"/>
      <c r="E50" s="30"/>
      <c r="F50" s="51"/>
      <c r="G50" s="30"/>
      <c r="H50" s="51"/>
      <c r="I50" s="23"/>
      <c r="J50" s="28" t="str">
        <f t="shared" ca="1" si="0"/>
        <v/>
      </c>
      <c r="K50" s="23"/>
      <c r="L50" s="29" t="str">
        <f t="shared" ca="1" si="1"/>
        <v/>
      </c>
      <c r="M50" s="23"/>
      <c r="N50" s="29" t="str">
        <f t="shared" ca="1" si="2"/>
        <v/>
      </c>
      <c r="O50" s="30"/>
      <c r="P50" s="30"/>
      <c r="Q50" s="131"/>
      <c r="R50" s="87"/>
      <c r="S50" s="87"/>
      <c r="T50" s="87"/>
      <c r="U50" s="51"/>
      <c r="V50" s="57"/>
      <c r="W50" s="57"/>
      <c r="X50" s="57"/>
      <c r="Y50" s="57"/>
      <c r="Z50" s="57"/>
      <c r="AA50" s="57"/>
      <c r="AB50" s="57"/>
      <c r="AC50" s="57"/>
      <c r="AD50" s="57"/>
      <c r="AE50" s="57"/>
      <c r="AF50" s="57"/>
      <c r="AG50" s="88"/>
      <c r="AH50" s="133">
        <f>Table10[[#This Row],[Total de famílias atingidas
Total HHs reached
]]*5</f>
        <v>0</v>
      </c>
      <c r="AI50" s="61"/>
      <c r="AJ50" s="61"/>
      <c r="AK50" s="27"/>
      <c r="AL50" s="30"/>
      <c r="AM50" s="30"/>
      <c r="AN50" s="110" t="str">
        <f t="shared" si="3"/>
        <v>0</v>
      </c>
      <c r="AO50" s="110">
        <f ca="1">COUNTIF(AN$10:AN$99,Table9[[#This Row],[All data]])</f>
        <v>89</v>
      </c>
    </row>
    <row r="51" spans="1:41">
      <c r="A51" s="30"/>
      <c r="B51" s="30"/>
      <c r="C51" s="30"/>
      <c r="D51" s="30"/>
      <c r="E51" s="30"/>
      <c r="F51" s="51"/>
      <c r="G51" s="30"/>
      <c r="H51" s="51"/>
      <c r="I51" s="23"/>
      <c r="J51" s="28" t="str">
        <f t="shared" ca="1" si="0"/>
        <v/>
      </c>
      <c r="K51" s="23"/>
      <c r="L51" s="29" t="str">
        <f t="shared" ca="1" si="1"/>
        <v/>
      </c>
      <c r="M51" s="23"/>
      <c r="N51" s="29" t="str">
        <f t="shared" ca="1" si="2"/>
        <v/>
      </c>
      <c r="O51" s="30"/>
      <c r="P51" s="30"/>
      <c r="Q51" s="131"/>
      <c r="R51" s="87"/>
      <c r="S51" s="87"/>
      <c r="T51" s="87"/>
      <c r="U51" s="51"/>
      <c r="V51" s="57"/>
      <c r="W51" s="57"/>
      <c r="X51" s="57"/>
      <c r="Y51" s="57"/>
      <c r="Z51" s="57"/>
      <c r="AA51" s="57"/>
      <c r="AB51" s="57"/>
      <c r="AC51" s="57"/>
      <c r="AD51" s="57"/>
      <c r="AE51" s="57"/>
      <c r="AF51" s="57"/>
      <c r="AG51" s="88"/>
      <c r="AH51" s="133">
        <f>Table10[[#This Row],[Total de famílias atingidas
Total HHs reached
]]*5</f>
        <v>0</v>
      </c>
      <c r="AI51" s="61"/>
      <c r="AJ51" s="61"/>
      <c r="AK51" s="27"/>
      <c r="AL51" s="30"/>
      <c r="AM51" s="30"/>
      <c r="AN51" s="110" t="str">
        <f t="shared" si="3"/>
        <v>0</v>
      </c>
      <c r="AO51" s="110">
        <f ca="1">COUNTIF(AN$10:AN$99,Table9[[#This Row],[All data]])</f>
        <v>89</v>
      </c>
    </row>
    <row r="52" spans="1:41">
      <c r="A52" s="30"/>
      <c r="B52" s="30"/>
      <c r="C52" s="30"/>
      <c r="D52" s="30"/>
      <c r="E52" s="30"/>
      <c r="F52" s="51"/>
      <c r="G52" s="30"/>
      <c r="H52" s="51"/>
      <c r="I52" s="23"/>
      <c r="J52" s="28" t="str">
        <f t="shared" ca="1" si="0"/>
        <v/>
      </c>
      <c r="K52" s="23"/>
      <c r="L52" s="29" t="str">
        <f t="shared" ca="1" si="1"/>
        <v/>
      </c>
      <c r="M52" s="23"/>
      <c r="N52" s="29" t="str">
        <f t="shared" ca="1" si="2"/>
        <v/>
      </c>
      <c r="O52" s="30"/>
      <c r="P52" s="30"/>
      <c r="Q52" s="131"/>
      <c r="R52" s="87"/>
      <c r="S52" s="87"/>
      <c r="T52" s="87"/>
      <c r="U52" s="51"/>
      <c r="V52" s="57"/>
      <c r="W52" s="57"/>
      <c r="X52" s="57"/>
      <c r="Y52" s="57"/>
      <c r="Z52" s="57"/>
      <c r="AA52" s="57"/>
      <c r="AB52" s="57"/>
      <c r="AC52" s="57"/>
      <c r="AD52" s="57"/>
      <c r="AE52" s="57"/>
      <c r="AF52" s="57"/>
      <c r="AG52" s="88"/>
      <c r="AH52" s="133">
        <f>Table10[[#This Row],[Total de famílias atingidas
Total HHs reached
]]*5</f>
        <v>0</v>
      </c>
      <c r="AI52" s="61"/>
      <c r="AJ52" s="61"/>
      <c r="AK52" s="27"/>
      <c r="AL52" s="30"/>
      <c r="AM52" s="30"/>
      <c r="AN52" s="110" t="str">
        <f t="shared" si="3"/>
        <v>0</v>
      </c>
      <c r="AO52" s="110">
        <f ca="1">COUNTIF(AN$10:AN$99,Table9[[#This Row],[All data]])</f>
        <v>89</v>
      </c>
    </row>
    <row r="53" spans="1:41">
      <c r="A53" s="30"/>
      <c r="B53" s="30"/>
      <c r="C53" s="30"/>
      <c r="D53" s="30"/>
      <c r="E53" s="30"/>
      <c r="F53" s="51"/>
      <c r="G53" s="30"/>
      <c r="H53" s="51"/>
      <c r="I53" s="23"/>
      <c r="J53" s="28" t="str">
        <f t="shared" ca="1" si="0"/>
        <v/>
      </c>
      <c r="K53" s="23"/>
      <c r="L53" s="29" t="str">
        <f t="shared" ca="1" si="1"/>
        <v/>
      </c>
      <c r="M53" s="23"/>
      <c r="N53" s="29" t="str">
        <f t="shared" ca="1" si="2"/>
        <v/>
      </c>
      <c r="O53" s="30"/>
      <c r="P53" s="30"/>
      <c r="Q53" s="131"/>
      <c r="R53" s="87"/>
      <c r="S53" s="87"/>
      <c r="T53" s="87"/>
      <c r="U53" s="51"/>
      <c r="V53" s="57"/>
      <c r="W53" s="57"/>
      <c r="X53" s="57"/>
      <c r="Y53" s="57"/>
      <c r="Z53" s="57"/>
      <c r="AA53" s="57"/>
      <c r="AB53" s="57"/>
      <c r="AC53" s="57"/>
      <c r="AD53" s="57"/>
      <c r="AE53" s="57"/>
      <c r="AF53" s="57"/>
      <c r="AG53" s="88"/>
      <c r="AH53" s="133">
        <f>Table10[[#This Row],[Total de famílias atingidas
Total HHs reached
]]*5</f>
        <v>0</v>
      </c>
      <c r="AI53" s="61"/>
      <c r="AJ53" s="61"/>
      <c r="AK53" s="27"/>
      <c r="AL53" s="30"/>
      <c r="AM53" s="30"/>
      <c r="AN53" s="110" t="str">
        <f t="shared" si="3"/>
        <v>0</v>
      </c>
      <c r="AO53" s="110">
        <f ca="1">COUNTIF(AN$10:AN$99,Table9[[#This Row],[All data]])</f>
        <v>89</v>
      </c>
    </row>
    <row r="54" spans="1:41">
      <c r="A54" s="30"/>
      <c r="B54" s="30"/>
      <c r="C54" s="30"/>
      <c r="D54" s="30"/>
      <c r="E54" s="30"/>
      <c r="F54" s="51"/>
      <c r="G54" s="30"/>
      <c r="H54" s="51"/>
      <c r="I54" s="23"/>
      <c r="J54" s="28" t="str">
        <f t="shared" ca="1" si="0"/>
        <v/>
      </c>
      <c r="K54" s="23"/>
      <c r="L54" s="29" t="str">
        <f t="shared" ca="1" si="1"/>
        <v/>
      </c>
      <c r="M54" s="23"/>
      <c r="N54" s="29" t="str">
        <f t="shared" ca="1" si="2"/>
        <v/>
      </c>
      <c r="O54" s="30"/>
      <c r="P54" s="30"/>
      <c r="Q54" s="131"/>
      <c r="R54" s="87"/>
      <c r="S54" s="87"/>
      <c r="T54" s="87"/>
      <c r="U54" s="51"/>
      <c r="V54" s="57"/>
      <c r="W54" s="57"/>
      <c r="X54" s="57"/>
      <c r="Y54" s="57"/>
      <c r="Z54" s="57"/>
      <c r="AA54" s="57"/>
      <c r="AB54" s="57"/>
      <c r="AC54" s="57"/>
      <c r="AD54" s="57"/>
      <c r="AE54" s="57"/>
      <c r="AF54" s="57"/>
      <c r="AG54" s="88"/>
      <c r="AH54" s="133">
        <f>Table10[[#This Row],[Total de famílias atingidas
Total HHs reached
]]*5</f>
        <v>0</v>
      </c>
      <c r="AI54" s="61"/>
      <c r="AJ54" s="61"/>
      <c r="AK54" s="27"/>
      <c r="AL54" s="30"/>
      <c r="AM54" s="30"/>
      <c r="AN54" s="110" t="str">
        <f t="shared" si="3"/>
        <v>0</v>
      </c>
      <c r="AO54" s="110">
        <f ca="1">COUNTIF(AN$10:AN$99,Table9[[#This Row],[All data]])</f>
        <v>89</v>
      </c>
    </row>
    <row r="55" spans="1:41">
      <c r="A55" s="30"/>
      <c r="B55" s="30"/>
      <c r="C55" s="30"/>
      <c r="D55" s="30"/>
      <c r="E55" s="30"/>
      <c r="F55" s="51"/>
      <c r="G55" s="30"/>
      <c r="H55" s="51"/>
      <c r="I55" s="23"/>
      <c r="J55" s="28" t="str">
        <f t="shared" ca="1" si="0"/>
        <v/>
      </c>
      <c r="K55" s="23"/>
      <c r="L55" s="29" t="str">
        <f t="shared" ca="1" si="1"/>
        <v/>
      </c>
      <c r="M55" s="23"/>
      <c r="N55" s="29" t="str">
        <f t="shared" ca="1" si="2"/>
        <v/>
      </c>
      <c r="O55" s="30"/>
      <c r="P55" s="30"/>
      <c r="Q55" s="131"/>
      <c r="R55" s="87"/>
      <c r="S55" s="87"/>
      <c r="T55" s="87"/>
      <c r="U55" s="51"/>
      <c r="V55" s="57"/>
      <c r="W55" s="57"/>
      <c r="X55" s="57"/>
      <c r="Y55" s="57"/>
      <c r="Z55" s="57"/>
      <c r="AA55" s="57"/>
      <c r="AB55" s="57"/>
      <c r="AC55" s="57"/>
      <c r="AD55" s="57"/>
      <c r="AE55" s="57"/>
      <c r="AF55" s="57"/>
      <c r="AG55" s="88"/>
      <c r="AH55" s="133">
        <f>Table10[[#This Row],[Total de famílias atingidas
Total HHs reached
]]*5</f>
        <v>0</v>
      </c>
      <c r="AI55" s="61"/>
      <c r="AJ55" s="61"/>
      <c r="AK55" s="27"/>
      <c r="AL55" s="30"/>
      <c r="AM55" s="30"/>
      <c r="AN55" s="110" t="str">
        <f t="shared" si="3"/>
        <v>0</v>
      </c>
      <c r="AO55" s="110">
        <f ca="1">COUNTIF(AN$10:AN$99,Table9[[#This Row],[All data]])</f>
        <v>89</v>
      </c>
    </row>
    <row r="56" spans="1:41">
      <c r="A56" s="30"/>
      <c r="B56" s="30"/>
      <c r="C56" s="30"/>
      <c r="D56" s="30"/>
      <c r="E56" s="30"/>
      <c r="F56" s="51"/>
      <c r="G56" s="30"/>
      <c r="H56" s="51"/>
      <c r="I56" s="23"/>
      <c r="J56" s="28" t="str">
        <f t="shared" ca="1" si="0"/>
        <v/>
      </c>
      <c r="K56" s="23"/>
      <c r="L56" s="29" t="str">
        <f t="shared" ca="1" si="1"/>
        <v/>
      </c>
      <c r="M56" s="23"/>
      <c r="N56" s="29" t="str">
        <f t="shared" ca="1" si="2"/>
        <v/>
      </c>
      <c r="O56" s="30"/>
      <c r="P56" s="30"/>
      <c r="Q56" s="131"/>
      <c r="R56" s="87"/>
      <c r="S56" s="87"/>
      <c r="T56" s="87"/>
      <c r="U56" s="51"/>
      <c r="V56" s="57"/>
      <c r="W56" s="57"/>
      <c r="X56" s="57"/>
      <c r="Y56" s="57"/>
      <c r="Z56" s="57"/>
      <c r="AA56" s="57"/>
      <c r="AB56" s="57"/>
      <c r="AC56" s="57"/>
      <c r="AD56" s="57"/>
      <c r="AE56" s="57"/>
      <c r="AF56" s="57"/>
      <c r="AG56" s="88"/>
      <c r="AH56" s="133">
        <f>Table10[[#This Row],[Total de famílias atingidas
Total HHs reached
]]*5</f>
        <v>0</v>
      </c>
      <c r="AI56" s="61"/>
      <c r="AJ56" s="61"/>
      <c r="AK56" s="27"/>
      <c r="AL56" s="30"/>
      <c r="AM56" s="30"/>
      <c r="AN56" s="110" t="str">
        <f t="shared" si="3"/>
        <v>0</v>
      </c>
      <c r="AO56" s="110">
        <f ca="1">COUNTIF(AN$10:AN$99,Table9[[#This Row],[All data]])</f>
        <v>89</v>
      </c>
    </row>
    <row r="57" spans="1:41">
      <c r="A57" s="30"/>
      <c r="B57" s="30"/>
      <c r="C57" s="30"/>
      <c r="D57" s="30"/>
      <c r="E57" s="30"/>
      <c r="F57" s="51"/>
      <c r="G57" s="30"/>
      <c r="H57" s="51"/>
      <c r="I57" s="23"/>
      <c r="J57" s="28" t="str">
        <f t="shared" ca="1" si="0"/>
        <v/>
      </c>
      <c r="K57" s="23"/>
      <c r="L57" s="29" t="str">
        <f t="shared" ca="1" si="1"/>
        <v/>
      </c>
      <c r="M57" s="23"/>
      <c r="N57" s="29" t="str">
        <f t="shared" ca="1" si="2"/>
        <v/>
      </c>
      <c r="O57" s="30"/>
      <c r="P57" s="30"/>
      <c r="Q57" s="131"/>
      <c r="R57" s="87"/>
      <c r="S57" s="87"/>
      <c r="T57" s="87"/>
      <c r="U57" s="51"/>
      <c r="V57" s="57"/>
      <c r="W57" s="57"/>
      <c r="X57" s="57"/>
      <c r="Y57" s="57"/>
      <c r="Z57" s="57"/>
      <c r="AA57" s="57"/>
      <c r="AB57" s="57"/>
      <c r="AC57" s="57"/>
      <c r="AD57" s="57"/>
      <c r="AE57" s="57"/>
      <c r="AF57" s="57"/>
      <c r="AG57" s="88"/>
      <c r="AH57" s="133">
        <f>Table10[[#This Row],[Total de famílias atingidas
Total HHs reached
]]*5</f>
        <v>0</v>
      </c>
      <c r="AI57" s="61"/>
      <c r="AJ57" s="61"/>
      <c r="AK57" s="27"/>
      <c r="AL57" s="30"/>
      <c r="AM57" s="30"/>
      <c r="AN57" s="110" t="str">
        <f t="shared" si="3"/>
        <v>0</v>
      </c>
      <c r="AO57" s="110">
        <f ca="1">COUNTIF(AN$10:AN$99,Table9[[#This Row],[All data]])</f>
        <v>89</v>
      </c>
    </row>
    <row r="58" spans="1:41">
      <c r="A58" s="30"/>
      <c r="B58" s="30"/>
      <c r="C58" s="30"/>
      <c r="D58" s="30"/>
      <c r="E58" s="30"/>
      <c r="F58" s="51"/>
      <c r="G58" s="30"/>
      <c r="H58" s="51"/>
      <c r="I58" s="23"/>
      <c r="J58" s="28" t="str">
        <f t="shared" ca="1" si="0"/>
        <v/>
      </c>
      <c r="K58" s="23"/>
      <c r="L58" s="29" t="str">
        <f t="shared" ca="1" si="1"/>
        <v/>
      </c>
      <c r="M58" s="23"/>
      <c r="N58" s="29" t="str">
        <f t="shared" ca="1" si="2"/>
        <v/>
      </c>
      <c r="O58" s="30"/>
      <c r="P58" s="30"/>
      <c r="Q58" s="131"/>
      <c r="R58" s="87"/>
      <c r="S58" s="87"/>
      <c r="T58" s="87"/>
      <c r="U58" s="51"/>
      <c r="V58" s="57"/>
      <c r="W58" s="57"/>
      <c r="X58" s="57"/>
      <c r="Y58" s="57"/>
      <c r="Z58" s="57"/>
      <c r="AA58" s="57"/>
      <c r="AB58" s="57"/>
      <c r="AC58" s="57"/>
      <c r="AD58" s="57"/>
      <c r="AE58" s="57"/>
      <c r="AF58" s="57"/>
      <c r="AG58" s="88"/>
      <c r="AH58" s="133">
        <f>Table10[[#This Row],[Total de famílias atingidas
Total HHs reached
]]*5</f>
        <v>0</v>
      </c>
      <c r="AI58" s="61"/>
      <c r="AJ58" s="61"/>
      <c r="AK58" s="27"/>
      <c r="AL58" s="30"/>
      <c r="AM58" s="30"/>
      <c r="AN58" s="110" t="str">
        <f t="shared" si="3"/>
        <v>0</v>
      </c>
      <c r="AO58" s="110">
        <f ca="1">COUNTIF(AN$10:AN$99,Table9[[#This Row],[All data]])</f>
        <v>89</v>
      </c>
    </row>
    <row r="59" spans="1:41">
      <c r="A59" s="30"/>
      <c r="B59" s="30"/>
      <c r="C59" s="30"/>
      <c r="D59" s="30"/>
      <c r="E59" s="30"/>
      <c r="F59" s="51"/>
      <c r="G59" s="30"/>
      <c r="H59" s="51"/>
      <c r="I59" s="23"/>
      <c r="J59" s="28" t="str">
        <f t="shared" ca="1" si="0"/>
        <v/>
      </c>
      <c r="K59" s="23"/>
      <c r="L59" s="29" t="str">
        <f t="shared" ca="1" si="1"/>
        <v/>
      </c>
      <c r="M59" s="23"/>
      <c r="N59" s="29" t="str">
        <f t="shared" ca="1" si="2"/>
        <v/>
      </c>
      <c r="O59" s="30"/>
      <c r="P59" s="30"/>
      <c r="Q59" s="131"/>
      <c r="R59" s="87"/>
      <c r="S59" s="87"/>
      <c r="T59" s="87"/>
      <c r="U59" s="51"/>
      <c r="V59" s="57"/>
      <c r="W59" s="57"/>
      <c r="X59" s="57"/>
      <c r="Y59" s="57"/>
      <c r="Z59" s="57"/>
      <c r="AA59" s="57"/>
      <c r="AB59" s="57"/>
      <c r="AC59" s="57"/>
      <c r="AD59" s="57"/>
      <c r="AE59" s="57"/>
      <c r="AF59" s="57"/>
      <c r="AG59" s="88"/>
      <c r="AH59" s="133">
        <f>Table10[[#This Row],[Total de famílias atingidas
Total HHs reached
]]*5</f>
        <v>0</v>
      </c>
      <c r="AI59" s="61"/>
      <c r="AJ59" s="61"/>
      <c r="AK59" s="27"/>
      <c r="AL59" s="30"/>
      <c r="AM59" s="30"/>
      <c r="AN59" s="110" t="str">
        <f t="shared" si="3"/>
        <v>0</v>
      </c>
      <c r="AO59" s="110">
        <f ca="1">COUNTIF(AN$10:AN$99,Table9[[#This Row],[All data]])</f>
        <v>89</v>
      </c>
    </row>
    <row r="60" spans="1:41">
      <c r="A60" s="30"/>
      <c r="B60" s="30"/>
      <c r="C60" s="30"/>
      <c r="D60" s="30"/>
      <c r="E60" s="30"/>
      <c r="F60" s="51"/>
      <c r="G60" s="30"/>
      <c r="H60" s="51"/>
      <c r="I60" s="23"/>
      <c r="J60" s="28" t="str">
        <f t="shared" ca="1" si="0"/>
        <v/>
      </c>
      <c r="K60" s="23"/>
      <c r="L60" s="29" t="str">
        <f t="shared" ca="1" si="1"/>
        <v/>
      </c>
      <c r="M60" s="23"/>
      <c r="N60" s="29" t="str">
        <f t="shared" ca="1" si="2"/>
        <v/>
      </c>
      <c r="O60" s="30"/>
      <c r="P60" s="30"/>
      <c r="Q60" s="131"/>
      <c r="R60" s="87"/>
      <c r="S60" s="87"/>
      <c r="T60" s="87"/>
      <c r="U60" s="51"/>
      <c r="V60" s="57"/>
      <c r="W60" s="57"/>
      <c r="X60" s="57"/>
      <c r="Y60" s="57"/>
      <c r="Z60" s="57"/>
      <c r="AA60" s="57"/>
      <c r="AB60" s="57"/>
      <c r="AC60" s="57"/>
      <c r="AD60" s="57"/>
      <c r="AE60" s="57"/>
      <c r="AF60" s="57"/>
      <c r="AG60" s="88"/>
      <c r="AH60" s="133">
        <f>Table10[[#This Row],[Total de famílias atingidas
Total HHs reached
]]*5</f>
        <v>0</v>
      </c>
      <c r="AI60" s="61"/>
      <c r="AJ60" s="61"/>
      <c r="AK60" s="27"/>
      <c r="AL60" s="30"/>
      <c r="AM60" s="30"/>
      <c r="AN60" s="110" t="str">
        <f t="shared" si="3"/>
        <v>0</v>
      </c>
      <c r="AO60" s="110">
        <f ca="1">COUNTIF(AN$10:AN$99,Table9[[#This Row],[All data]])</f>
        <v>89</v>
      </c>
    </row>
    <row r="61" spans="1:41">
      <c r="A61" s="30"/>
      <c r="B61" s="30"/>
      <c r="C61" s="30"/>
      <c r="D61" s="30"/>
      <c r="E61" s="30"/>
      <c r="F61" s="51"/>
      <c r="G61" s="30"/>
      <c r="H61" s="51"/>
      <c r="I61" s="23"/>
      <c r="J61" s="28" t="str">
        <f t="shared" ca="1" si="0"/>
        <v/>
      </c>
      <c r="K61" s="23"/>
      <c r="L61" s="29" t="str">
        <f t="shared" ca="1" si="1"/>
        <v/>
      </c>
      <c r="M61" s="23"/>
      <c r="N61" s="29" t="str">
        <f t="shared" ca="1" si="2"/>
        <v/>
      </c>
      <c r="O61" s="30"/>
      <c r="P61" s="30"/>
      <c r="Q61" s="131"/>
      <c r="R61" s="87"/>
      <c r="S61" s="87"/>
      <c r="T61" s="87"/>
      <c r="U61" s="51"/>
      <c r="V61" s="57"/>
      <c r="W61" s="57"/>
      <c r="X61" s="57"/>
      <c r="Y61" s="57"/>
      <c r="Z61" s="57"/>
      <c r="AA61" s="57"/>
      <c r="AB61" s="57"/>
      <c r="AC61" s="57"/>
      <c r="AD61" s="57"/>
      <c r="AE61" s="57"/>
      <c r="AF61" s="57"/>
      <c r="AG61" s="88"/>
      <c r="AH61" s="133">
        <f>Table10[[#This Row],[Total de famílias atingidas
Total HHs reached
]]*5</f>
        <v>0</v>
      </c>
      <c r="AI61" s="61"/>
      <c r="AJ61" s="61"/>
      <c r="AK61" s="27"/>
      <c r="AL61" s="30"/>
      <c r="AM61" s="30"/>
      <c r="AN61" s="110" t="str">
        <f t="shared" si="3"/>
        <v>0</v>
      </c>
      <c r="AO61" s="110">
        <f ca="1">COUNTIF(AN$10:AN$99,Table9[[#This Row],[All data]])</f>
        <v>89</v>
      </c>
    </row>
    <row r="62" spans="1:41">
      <c r="A62" s="30"/>
      <c r="B62" s="30"/>
      <c r="C62" s="30"/>
      <c r="D62" s="30"/>
      <c r="E62" s="30"/>
      <c r="F62" s="51"/>
      <c r="G62" s="30"/>
      <c r="H62" s="51"/>
      <c r="I62" s="23"/>
      <c r="J62" s="28" t="str">
        <f t="shared" ca="1" si="0"/>
        <v/>
      </c>
      <c r="K62" s="23"/>
      <c r="L62" s="29" t="str">
        <f t="shared" ca="1" si="1"/>
        <v/>
      </c>
      <c r="M62" s="23"/>
      <c r="N62" s="29" t="str">
        <f t="shared" ca="1" si="2"/>
        <v/>
      </c>
      <c r="O62" s="30"/>
      <c r="P62" s="30"/>
      <c r="Q62" s="131"/>
      <c r="R62" s="87"/>
      <c r="S62" s="87"/>
      <c r="T62" s="87"/>
      <c r="U62" s="51"/>
      <c r="V62" s="57"/>
      <c r="W62" s="57"/>
      <c r="X62" s="57"/>
      <c r="Y62" s="57"/>
      <c r="Z62" s="57"/>
      <c r="AA62" s="57"/>
      <c r="AB62" s="57"/>
      <c r="AC62" s="57"/>
      <c r="AD62" s="57"/>
      <c r="AE62" s="57"/>
      <c r="AF62" s="57"/>
      <c r="AG62" s="88"/>
      <c r="AH62" s="133">
        <f>Table10[[#This Row],[Total de famílias atingidas
Total HHs reached
]]*5</f>
        <v>0</v>
      </c>
      <c r="AI62" s="61"/>
      <c r="AJ62" s="61"/>
      <c r="AK62" s="27"/>
      <c r="AL62" s="30"/>
      <c r="AM62" s="30"/>
      <c r="AN62" s="110" t="str">
        <f t="shared" si="3"/>
        <v>0</v>
      </c>
      <c r="AO62" s="110">
        <f ca="1">COUNTIF(AN$10:AN$99,Table9[[#This Row],[All data]])</f>
        <v>89</v>
      </c>
    </row>
    <row r="63" spans="1:41">
      <c r="A63" s="30"/>
      <c r="B63" s="30"/>
      <c r="C63" s="30"/>
      <c r="D63" s="30"/>
      <c r="E63" s="30"/>
      <c r="F63" s="51"/>
      <c r="G63" s="30"/>
      <c r="H63" s="51"/>
      <c r="I63" s="23"/>
      <c r="J63" s="28" t="str">
        <f t="shared" ca="1" si="0"/>
        <v/>
      </c>
      <c r="K63" s="23"/>
      <c r="L63" s="29" t="str">
        <f t="shared" ca="1" si="1"/>
        <v/>
      </c>
      <c r="M63" s="23"/>
      <c r="N63" s="29" t="str">
        <f t="shared" ca="1" si="2"/>
        <v/>
      </c>
      <c r="O63" s="30"/>
      <c r="P63" s="30"/>
      <c r="Q63" s="131"/>
      <c r="R63" s="87"/>
      <c r="S63" s="87"/>
      <c r="T63" s="87"/>
      <c r="U63" s="51"/>
      <c r="V63" s="57"/>
      <c r="W63" s="57"/>
      <c r="X63" s="57"/>
      <c r="Y63" s="57"/>
      <c r="Z63" s="57"/>
      <c r="AA63" s="57"/>
      <c r="AB63" s="57"/>
      <c r="AC63" s="57"/>
      <c r="AD63" s="57"/>
      <c r="AE63" s="57"/>
      <c r="AF63" s="57"/>
      <c r="AG63" s="88"/>
      <c r="AH63" s="133">
        <f>Table10[[#This Row],[Total de famílias atingidas
Total HHs reached
]]*5</f>
        <v>0</v>
      </c>
      <c r="AI63" s="61"/>
      <c r="AJ63" s="61"/>
      <c r="AK63" s="27"/>
      <c r="AL63" s="30"/>
      <c r="AM63" s="30"/>
      <c r="AN63" s="110" t="str">
        <f t="shared" si="3"/>
        <v>0</v>
      </c>
      <c r="AO63" s="110">
        <f ca="1">COUNTIF(AN$10:AN$99,Table9[[#This Row],[All data]])</f>
        <v>89</v>
      </c>
    </row>
    <row r="64" spans="1:41">
      <c r="A64" s="30"/>
      <c r="B64" s="30"/>
      <c r="C64" s="30"/>
      <c r="D64" s="30"/>
      <c r="E64" s="30"/>
      <c r="F64" s="51"/>
      <c r="G64" s="30"/>
      <c r="H64" s="51"/>
      <c r="I64" s="23"/>
      <c r="J64" s="28" t="str">
        <f t="shared" ca="1" si="0"/>
        <v/>
      </c>
      <c r="K64" s="23"/>
      <c r="L64" s="29" t="str">
        <f t="shared" ca="1" si="1"/>
        <v/>
      </c>
      <c r="M64" s="23"/>
      <c r="N64" s="29" t="str">
        <f t="shared" ca="1" si="2"/>
        <v/>
      </c>
      <c r="O64" s="30"/>
      <c r="P64" s="30"/>
      <c r="Q64" s="131"/>
      <c r="R64" s="87"/>
      <c r="S64" s="87"/>
      <c r="T64" s="87"/>
      <c r="U64" s="51"/>
      <c r="V64" s="57"/>
      <c r="W64" s="57"/>
      <c r="X64" s="57"/>
      <c r="Y64" s="57"/>
      <c r="Z64" s="57"/>
      <c r="AA64" s="57"/>
      <c r="AB64" s="57"/>
      <c r="AC64" s="57"/>
      <c r="AD64" s="57"/>
      <c r="AE64" s="57"/>
      <c r="AF64" s="57"/>
      <c r="AG64" s="88"/>
      <c r="AH64" s="133">
        <f>Table10[[#This Row],[Total de famílias atingidas
Total HHs reached
]]*5</f>
        <v>0</v>
      </c>
      <c r="AI64" s="61"/>
      <c r="AJ64" s="61"/>
      <c r="AK64" s="27"/>
      <c r="AL64" s="30"/>
      <c r="AM64" s="30"/>
      <c r="AN64" s="110" t="str">
        <f t="shared" si="3"/>
        <v>0</v>
      </c>
      <c r="AO64" s="110">
        <f ca="1">COUNTIF(AN$10:AN$99,Table9[[#This Row],[All data]])</f>
        <v>89</v>
      </c>
    </row>
    <row r="65" spans="1:41">
      <c r="A65" s="30"/>
      <c r="B65" s="30"/>
      <c r="C65" s="30"/>
      <c r="D65" s="30"/>
      <c r="E65" s="30"/>
      <c r="F65" s="51"/>
      <c r="G65" s="30"/>
      <c r="H65" s="51"/>
      <c r="I65" s="23"/>
      <c r="J65" s="28" t="str">
        <f t="shared" ca="1" si="0"/>
        <v/>
      </c>
      <c r="K65" s="23"/>
      <c r="L65" s="29" t="str">
        <f t="shared" ca="1" si="1"/>
        <v/>
      </c>
      <c r="M65" s="23"/>
      <c r="N65" s="29" t="str">
        <f t="shared" ca="1" si="2"/>
        <v/>
      </c>
      <c r="O65" s="30"/>
      <c r="P65" s="30"/>
      <c r="Q65" s="131"/>
      <c r="R65" s="87"/>
      <c r="S65" s="87"/>
      <c r="T65" s="87"/>
      <c r="U65" s="51"/>
      <c r="V65" s="57"/>
      <c r="W65" s="57"/>
      <c r="X65" s="57"/>
      <c r="Y65" s="57"/>
      <c r="Z65" s="57"/>
      <c r="AA65" s="57"/>
      <c r="AB65" s="57"/>
      <c r="AC65" s="57"/>
      <c r="AD65" s="57"/>
      <c r="AE65" s="57"/>
      <c r="AF65" s="57"/>
      <c r="AG65" s="88"/>
      <c r="AH65" s="133">
        <f>Table10[[#This Row],[Total de famílias atingidas
Total HHs reached
]]*5</f>
        <v>0</v>
      </c>
      <c r="AI65" s="61"/>
      <c r="AJ65" s="61"/>
      <c r="AK65" s="27"/>
      <c r="AL65" s="30"/>
      <c r="AM65" s="30"/>
      <c r="AN65" s="110" t="str">
        <f t="shared" si="3"/>
        <v>0</v>
      </c>
      <c r="AO65" s="110">
        <f ca="1">COUNTIF(AN$10:AN$99,Table9[[#This Row],[All data]])</f>
        <v>89</v>
      </c>
    </row>
    <row r="66" spans="1:41">
      <c r="A66" s="30"/>
      <c r="B66" s="30"/>
      <c r="C66" s="30"/>
      <c r="D66" s="30"/>
      <c r="E66" s="30"/>
      <c r="F66" s="51"/>
      <c r="G66" s="30"/>
      <c r="H66" s="51"/>
      <c r="I66" s="23"/>
      <c r="J66" s="28" t="str">
        <f t="shared" ca="1" si="0"/>
        <v/>
      </c>
      <c r="K66" s="23"/>
      <c r="L66" s="29" t="str">
        <f t="shared" ca="1" si="1"/>
        <v/>
      </c>
      <c r="M66" s="23"/>
      <c r="N66" s="29" t="str">
        <f t="shared" ca="1" si="2"/>
        <v/>
      </c>
      <c r="O66" s="30"/>
      <c r="P66" s="30"/>
      <c r="Q66" s="131"/>
      <c r="R66" s="87"/>
      <c r="S66" s="87"/>
      <c r="T66" s="87"/>
      <c r="U66" s="51"/>
      <c r="V66" s="57"/>
      <c r="W66" s="57"/>
      <c r="X66" s="57"/>
      <c r="Y66" s="57"/>
      <c r="Z66" s="57"/>
      <c r="AA66" s="57"/>
      <c r="AB66" s="57"/>
      <c r="AC66" s="57"/>
      <c r="AD66" s="57"/>
      <c r="AE66" s="57"/>
      <c r="AF66" s="57"/>
      <c r="AG66" s="88"/>
      <c r="AH66" s="133">
        <f>Table10[[#This Row],[Total de famílias atingidas
Total HHs reached
]]*5</f>
        <v>0</v>
      </c>
      <c r="AI66" s="61"/>
      <c r="AJ66" s="61"/>
      <c r="AK66" s="27"/>
      <c r="AL66" s="30"/>
      <c r="AM66" s="30"/>
      <c r="AN66" s="110" t="str">
        <f t="shared" si="3"/>
        <v>0</v>
      </c>
      <c r="AO66" s="110">
        <f ca="1">COUNTIF(AN$10:AN$99,Table9[[#This Row],[All data]])</f>
        <v>89</v>
      </c>
    </row>
    <row r="67" spans="1:41">
      <c r="A67" s="30"/>
      <c r="B67" s="30"/>
      <c r="C67" s="30"/>
      <c r="D67" s="30"/>
      <c r="E67" s="30"/>
      <c r="F67" s="51"/>
      <c r="G67" s="30"/>
      <c r="H67" s="51"/>
      <c r="I67" s="23"/>
      <c r="J67" s="28" t="str">
        <f t="shared" ca="1" si="0"/>
        <v/>
      </c>
      <c r="K67" s="23"/>
      <c r="L67" s="29" t="str">
        <f t="shared" ca="1" si="1"/>
        <v/>
      </c>
      <c r="M67" s="23"/>
      <c r="N67" s="29" t="str">
        <f t="shared" ca="1" si="2"/>
        <v/>
      </c>
      <c r="O67" s="30"/>
      <c r="P67" s="30"/>
      <c r="Q67" s="131"/>
      <c r="R67" s="87"/>
      <c r="S67" s="87"/>
      <c r="T67" s="87"/>
      <c r="U67" s="51"/>
      <c r="V67" s="57"/>
      <c r="W67" s="57"/>
      <c r="X67" s="57"/>
      <c r="Y67" s="57"/>
      <c r="Z67" s="57"/>
      <c r="AA67" s="57"/>
      <c r="AB67" s="57"/>
      <c r="AC67" s="57"/>
      <c r="AD67" s="57"/>
      <c r="AE67" s="57"/>
      <c r="AF67" s="57"/>
      <c r="AG67" s="88"/>
      <c r="AH67" s="133">
        <f>Table10[[#This Row],[Total de famílias atingidas
Total HHs reached
]]*5</f>
        <v>0</v>
      </c>
      <c r="AI67" s="61"/>
      <c r="AJ67" s="61"/>
      <c r="AK67" s="27"/>
      <c r="AL67" s="30"/>
      <c r="AM67" s="30"/>
      <c r="AN67" s="110" t="str">
        <f t="shared" si="3"/>
        <v>0</v>
      </c>
      <c r="AO67" s="110">
        <f ca="1">COUNTIF(AN$10:AN$99,Table9[[#This Row],[All data]])</f>
        <v>89</v>
      </c>
    </row>
    <row r="68" spans="1:41">
      <c r="A68" s="30"/>
      <c r="B68" s="30"/>
      <c r="C68" s="30"/>
      <c r="D68" s="30"/>
      <c r="E68" s="30"/>
      <c r="F68" s="51"/>
      <c r="G68" s="30"/>
      <c r="H68" s="51"/>
      <c r="I68" s="23"/>
      <c r="J68" s="28" t="str">
        <f t="shared" ca="1" si="0"/>
        <v/>
      </c>
      <c r="K68" s="23"/>
      <c r="L68" s="29" t="str">
        <f t="shared" ca="1" si="1"/>
        <v/>
      </c>
      <c r="M68" s="23"/>
      <c r="N68" s="29" t="str">
        <f t="shared" ca="1" si="2"/>
        <v/>
      </c>
      <c r="O68" s="30"/>
      <c r="P68" s="30"/>
      <c r="Q68" s="131"/>
      <c r="R68" s="87"/>
      <c r="S68" s="87"/>
      <c r="T68" s="87"/>
      <c r="U68" s="51"/>
      <c r="V68" s="57"/>
      <c r="W68" s="57"/>
      <c r="X68" s="57"/>
      <c r="Y68" s="57"/>
      <c r="Z68" s="57"/>
      <c r="AA68" s="57"/>
      <c r="AB68" s="57"/>
      <c r="AC68" s="57"/>
      <c r="AD68" s="57"/>
      <c r="AE68" s="57"/>
      <c r="AF68" s="57"/>
      <c r="AG68" s="88"/>
      <c r="AH68" s="133">
        <f>Table10[[#This Row],[Total de famílias atingidas
Total HHs reached
]]*5</f>
        <v>0</v>
      </c>
      <c r="AI68" s="61"/>
      <c r="AJ68" s="61"/>
      <c r="AK68" s="27"/>
      <c r="AL68" s="30"/>
      <c r="AM68" s="30"/>
      <c r="AN68" s="110" t="str">
        <f t="shared" si="3"/>
        <v>0</v>
      </c>
      <c r="AO68" s="110">
        <f ca="1">COUNTIF(AN$10:AN$99,Table9[[#This Row],[All data]])</f>
        <v>89</v>
      </c>
    </row>
    <row r="69" spans="1:41">
      <c r="A69" s="30"/>
      <c r="B69" s="30"/>
      <c r="C69" s="30"/>
      <c r="D69" s="30"/>
      <c r="E69" s="30"/>
      <c r="F69" s="51"/>
      <c r="G69" s="30"/>
      <c r="H69" s="51"/>
      <c r="I69" s="23"/>
      <c r="J69" s="28" t="str">
        <f t="shared" ca="1" si="0"/>
        <v/>
      </c>
      <c r="K69" s="23"/>
      <c r="L69" s="29" t="str">
        <f t="shared" ca="1" si="1"/>
        <v/>
      </c>
      <c r="M69" s="23"/>
      <c r="N69" s="29" t="str">
        <f t="shared" ca="1" si="2"/>
        <v/>
      </c>
      <c r="O69" s="30"/>
      <c r="P69" s="30"/>
      <c r="Q69" s="131"/>
      <c r="R69" s="87"/>
      <c r="S69" s="87"/>
      <c r="T69" s="87"/>
      <c r="U69" s="51"/>
      <c r="V69" s="57"/>
      <c r="W69" s="57"/>
      <c r="X69" s="57"/>
      <c r="Y69" s="57"/>
      <c r="Z69" s="57"/>
      <c r="AA69" s="57"/>
      <c r="AB69" s="57"/>
      <c r="AC69" s="57"/>
      <c r="AD69" s="57"/>
      <c r="AE69" s="57"/>
      <c r="AF69" s="57"/>
      <c r="AG69" s="88"/>
      <c r="AH69" s="133">
        <f>Table10[[#This Row],[Total de famílias atingidas
Total HHs reached
]]*5</f>
        <v>0</v>
      </c>
      <c r="AI69" s="61"/>
      <c r="AJ69" s="61"/>
      <c r="AK69" s="27"/>
      <c r="AL69" s="30"/>
      <c r="AM69" s="30"/>
      <c r="AN69" s="110" t="str">
        <f t="shared" si="3"/>
        <v>0</v>
      </c>
      <c r="AO69" s="110">
        <f ca="1">COUNTIF(AN$10:AN$99,Table9[[#This Row],[All data]])</f>
        <v>89</v>
      </c>
    </row>
    <row r="70" spans="1:41">
      <c r="A70" s="30"/>
      <c r="B70" s="30"/>
      <c r="C70" s="30"/>
      <c r="D70" s="30"/>
      <c r="E70" s="30"/>
      <c r="F70" s="51"/>
      <c r="G70" s="30"/>
      <c r="H70" s="51"/>
      <c r="I70" s="23"/>
      <c r="J70" s="28" t="str">
        <f t="shared" ca="1" si="0"/>
        <v/>
      </c>
      <c r="K70" s="23"/>
      <c r="L70" s="29" t="str">
        <f t="shared" ca="1" si="1"/>
        <v/>
      </c>
      <c r="M70" s="23"/>
      <c r="N70" s="29" t="str">
        <f t="shared" ca="1" si="2"/>
        <v/>
      </c>
      <c r="O70" s="30"/>
      <c r="P70" s="30"/>
      <c r="Q70" s="131"/>
      <c r="R70" s="87"/>
      <c r="S70" s="87"/>
      <c r="T70" s="87"/>
      <c r="U70" s="51"/>
      <c r="V70" s="57"/>
      <c r="W70" s="57"/>
      <c r="X70" s="57"/>
      <c r="Y70" s="57"/>
      <c r="Z70" s="57"/>
      <c r="AA70" s="57"/>
      <c r="AB70" s="57"/>
      <c r="AC70" s="57"/>
      <c r="AD70" s="57"/>
      <c r="AE70" s="57"/>
      <c r="AF70" s="57"/>
      <c r="AG70" s="88"/>
      <c r="AH70" s="133">
        <f>Table10[[#This Row],[Total de famílias atingidas
Total HHs reached
]]*5</f>
        <v>0</v>
      </c>
      <c r="AI70" s="61"/>
      <c r="AJ70" s="61"/>
      <c r="AK70" s="27"/>
      <c r="AL70" s="30"/>
      <c r="AM70" s="30"/>
      <c r="AN70" s="110" t="str">
        <f t="shared" si="3"/>
        <v>0</v>
      </c>
      <c r="AO70" s="110">
        <f ca="1">COUNTIF(AN$10:AN$99,Table9[[#This Row],[All data]])</f>
        <v>89</v>
      </c>
    </row>
    <row r="71" spans="1:41">
      <c r="A71" s="30"/>
      <c r="B71" s="30"/>
      <c r="C71" s="30"/>
      <c r="D71" s="30"/>
      <c r="E71" s="30"/>
      <c r="F71" s="51"/>
      <c r="G71" s="30"/>
      <c r="H71" s="51"/>
      <c r="I71" s="23"/>
      <c r="J71" s="28" t="str">
        <f t="shared" ca="1" si="0"/>
        <v/>
      </c>
      <c r="K71" s="23"/>
      <c r="L71" s="29" t="str">
        <f t="shared" ca="1" si="1"/>
        <v/>
      </c>
      <c r="M71" s="23"/>
      <c r="N71" s="29" t="str">
        <f t="shared" ca="1" si="2"/>
        <v/>
      </c>
      <c r="O71" s="30"/>
      <c r="P71" s="30"/>
      <c r="Q71" s="131"/>
      <c r="R71" s="87"/>
      <c r="S71" s="87"/>
      <c r="T71" s="87"/>
      <c r="U71" s="51"/>
      <c r="V71" s="57"/>
      <c r="W71" s="57"/>
      <c r="X71" s="57"/>
      <c r="Y71" s="57"/>
      <c r="Z71" s="57"/>
      <c r="AA71" s="57"/>
      <c r="AB71" s="57"/>
      <c r="AC71" s="57"/>
      <c r="AD71" s="57"/>
      <c r="AE71" s="57"/>
      <c r="AF71" s="57"/>
      <c r="AG71" s="88"/>
      <c r="AH71" s="133">
        <f>Table10[[#This Row],[Total de famílias atingidas
Total HHs reached
]]*5</f>
        <v>0</v>
      </c>
      <c r="AI71" s="61"/>
      <c r="AJ71" s="61"/>
      <c r="AK71" s="27"/>
      <c r="AL71" s="30"/>
      <c r="AM71" s="30"/>
      <c r="AN71" s="110" t="str">
        <f t="shared" si="3"/>
        <v>0</v>
      </c>
      <c r="AO71" s="110">
        <f ca="1">COUNTIF(AN$10:AN$99,Table9[[#This Row],[All data]])</f>
        <v>89</v>
      </c>
    </row>
    <row r="72" spans="1:41">
      <c r="A72" s="30"/>
      <c r="B72" s="30"/>
      <c r="C72" s="30"/>
      <c r="D72" s="30"/>
      <c r="E72" s="30"/>
      <c r="F72" s="51"/>
      <c r="G72" s="30"/>
      <c r="H72" s="51"/>
      <c r="I72" s="23"/>
      <c r="J72" s="28" t="str">
        <f t="shared" ca="1" si="0"/>
        <v/>
      </c>
      <c r="K72" s="23"/>
      <c r="L72" s="29" t="str">
        <f t="shared" ca="1" si="1"/>
        <v/>
      </c>
      <c r="M72" s="23"/>
      <c r="N72" s="29" t="str">
        <f t="shared" ca="1" si="2"/>
        <v/>
      </c>
      <c r="O72" s="30"/>
      <c r="P72" s="30"/>
      <c r="Q72" s="131"/>
      <c r="R72" s="87"/>
      <c r="S72" s="87"/>
      <c r="T72" s="87"/>
      <c r="U72" s="51"/>
      <c r="V72" s="57"/>
      <c r="W72" s="57"/>
      <c r="X72" s="57"/>
      <c r="Y72" s="57"/>
      <c r="Z72" s="57"/>
      <c r="AA72" s="57"/>
      <c r="AB72" s="57"/>
      <c r="AC72" s="57"/>
      <c r="AD72" s="57"/>
      <c r="AE72" s="57"/>
      <c r="AF72" s="57"/>
      <c r="AG72" s="88"/>
      <c r="AH72" s="133">
        <f>Table10[[#This Row],[Total de famílias atingidas
Total HHs reached
]]*5</f>
        <v>0</v>
      </c>
      <c r="AI72" s="61"/>
      <c r="AJ72" s="61"/>
      <c r="AK72" s="27"/>
      <c r="AL72" s="30"/>
      <c r="AM72" s="30"/>
      <c r="AN72" s="110" t="str">
        <f t="shared" si="3"/>
        <v>0</v>
      </c>
      <c r="AO72" s="110">
        <f ca="1">COUNTIF(AN$10:AN$99,Table9[[#This Row],[All data]])</f>
        <v>89</v>
      </c>
    </row>
    <row r="73" spans="1:41">
      <c r="A73" s="30"/>
      <c r="B73" s="30"/>
      <c r="C73" s="30"/>
      <c r="D73" s="30"/>
      <c r="E73" s="30"/>
      <c r="F73" s="51"/>
      <c r="G73" s="30"/>
      <c r="H73" s="51"/>
      <c r="I73" s="23"/>
      <c r="J73" s="28" t="str">
        <f t="shared" ca="1" si="0"/>
        <v/>
      </c>
      <c r="K73" s="23"/>
      <c r="L73" s="29" t="str">
        <f t="shared" ca="1" si="1"/>
        <v/>
      </c>
      <c r="M73" s="23"/>
      <c r="N73" s="29" t="str">
        <f t="shared" ca="1" si="2"/>
        <v/>
      </c>
      <c r="O73" s="30"/>
      <c r="P73" s="30"/>
      <c r="Q73" s="131"/>
      <c r="R73" s="87"/>
      <c r="S73" s="87"/>
      <c r="T73" s="87"/>
      <c r="U73" s="51"/>
      <c r="V73" s="57"/>
      <c r="W73" s="57"/>
      <c r="X73" s="57"/>
      <c r="Y73" s="57"/>
      <c r="Z73" s="57"/>
      <c r="AA73" s="57"/>
      <c r="AB73" s="57"/>
      <c r="AC73" s="57"/>
      <c r="AD73" s="57"/>
      <c r="AE73" s="57"/>
      <c r="AF73" s="57"/>
      <c r="AG73" s="88"/>
      <c r="AH73" s="133">
        <f>Table10[[#This Row],[Total de famílias atingidas
Total HHs reached
]]*5</f>
        <v>0</v>
      </c>
      <c r="AI73" s="61"/>
      <c r="AJ73" s="61"/>
      <c r="AK73" s="27"/>
      <c r="AL73" s="30"/>
      <c r="AM73" s="30"/>
      <c r="AN73" s="110" t="str">
        <f t="shared" si="3"/>
        <v>0</v>
      </c>
      <c r="AO73" s="110">
        <f ca="1">COUNTIF(AN$10:AN$99,Table9[[#This Row],[All data]])</f>
        <v>89</v>
      </c>
    </row>
    <row r="74" spans="1:41">
      <c r="A74" s="30"/>
      <c r="B74" s="30"/>
      <c r="C74" s="30"/>
      <c r="D74" s="30"/>
      <c r="E74" s="30"/>
      <c r="F74" s="51"/>
      <c r="G74" s="30"/>
      <c r="H74" s="51"/>
      <c r="I74" s="23"/>
      <c r="J74" s="28" t="str">
        <f t="shared" ref="J74:J91" ca="1" si="4">IF(I74="","",OFFSET(Admin1_Start,MATCH(I74,Admin1,0),1))</f>
        <v/>
      </c>
      <c r="K74" s="23"/>
      <c r="L74" s="29" t="str">
        <f t="shared" ref="L74:L91" ca="1" si="5">IF(K74="","",INDEX(Admin2_Pcode,MATCH(K74,OFFSET(Admin2_Start,MATCH(J74,Admin1_Linked_Pcode,0),0,COUNTIF(Admin1_Linked_Pcode,J74)),0)+MATCH(J74,Admin1_Linked_Pcode,0)-1))</f>
        <v/>
      </c>
      <c r="M74" s="23"/>
      <c r="N74" s="29" t="str">
        <f t="shared" ref="N74:N91" ca="1" si="6">IF(M74="","",INDEX(Admin3_Pcode,MATCH(M74,OFFSET(Admin3_Start,MATCH(L74,Admin2_Linked_Pcode,0),0,COUNTIF(Admin2_Linked_Pcode,L74)),0)+MATCH(L74,Admin2_Linked_Pcode,0)-1))</f>
        <v/>
      </c>
      <c r="O74" s="30"/>
      <c r="P74" s="30"/>
      <c r="Q74" s="131"/>
      <c r="R74" s="87"/>
      <c r="S74" s="87"/>
      <c r="T74" s="87"/>
      <c r="U74" s="51"/>
      <c r="V74" s="57"/>
      <c r="W74" s="57"/>
      <c r="X74" s="57"/>
      <c r="Y74" s="57"/>
      <c r="Z74" s="57"/>
      <c r="AA74" s="57"/>
      <c r="AB74" s="57"/>
      <c r="AC74" s="57"/>
      <c r="AD74" s="57"/>
      <c r="AE74" s="57"/>
      <c r="AF74" s="57"/>
      <c r="AG74" s="88"/>
      <c r="AH74" s="133">
        <f>Table10[[#This Row],[Total de famílias atingidas
Total HHs reached
]]*5</f>
        <v>0</v>
      </c>
      <c r="AI74" s="61"/>
      <c r="AJ74" s="61"/>
      <c r="AK74" s="27"/>
      <c r="AL74" s="30"/>
      <c r="AM74" s="30"/>
      <c r="AN74" s="110" t="str">
        <f t="shared" si="3"/>
        <v>0</v>
      </c>
      <c r="AO74" s="110">
        <f ca="1">COUNTIF(AN$10:AN$99,Table9[[#This Row],[All data]])</f>
        <v>89</v>
      </c>
    </row>
    <row r="75" spans="1:41">
      <c r="A75" s="30"/>
      <c r="B75" s="30"/>
      <c r="C75" s="30"/>
      <c r="D75" s="30"/>
      <c r="E75" s="30"/>
      <c r="F75" s="51"/>
      <c r="G75" s="30"/>
      <c r="H75" s="51"/>
      <c r="I75" s="23"/>
      <c r="J75" s="28" t="str">
        <f t="shared" ca="1" si="4"/>
        <v/>
      </c>
      <c r="K75" s="23"/>
      <c r="L75" s="29" t="str">
        <f t="shared" ca="1" si="5"/>
        <v/>
      </c>
      <c r="M75" s="23"/>
      <c r="N75" s="29" t="str">
        <f t="shared" ca="1" si="6"/>
        <v/>
      </c>
      <c r="O75" s="30"/>
      <c r="P75" s="30"/>
      <c r="Q75" s="131"/>
      <c r="R75" s="87"/>
      <c r="S75" s="87"/>
      <c r="T75" s="87"/>
      <c r="U75" s="51"/>
      <c r="V75" s="57"/>
      <c r="W75" s="57"/>
      <c r="X75" s="57"/>
      <c r="Y75" s="57"/>
      <c r="Z75" s="57"/>
      <c r="AA75" s="57"/>
      <c r="AB75" s="57"/>
      <c r="AC75" s="57"/>
      <c r="AD75" s="57"/>
      <c r="AE75" s="57"/>
      <c r="AF75" s="57"/>
      <c r="AG75" s="88"/>
      <c r="AH75" s="133">
        <f>Table10[[#This Row],[Total de famílias atingidas
Total HHs reached
]]*5</f>
        <v>0</v>
      </c>
      <c r="AI75" s="61"/>
      <c r="AJ75" s="61"/>
      <c r="AK75" s="27"/>
      <c r="AL75" s="30"/>
      <c r="AM75" s="30"/>
      <c r="AN75" s="110" t="str">
        <f t="shared" ref="AN75:AN100" si="7">CONCATENATE(E75,F75,G75,H75,I75,K75,M75,O75,P75,Q75,R75,S75,T75,V75,W75,X75,Y75,Z75,AA75,AB75,AC75,AD75,AE75,AF75,AG75,AH75,AI75,AJ75,AK75)</f>
        <v>0</v>
      </c>
      <c r="AO75" s="110">
        <f ca="1">COUNTIF(AN$10:AN$99,Table9[[#This Row],[All data]])</f>
        <v>89</v>
      </c>
    </row>
    <row r="76" spans="1:41">
      <c r="A76" s="30"/>
      <c r="B76" s="30"/>
      <c r="C76" s="30"/>
      <c r="D76" s="30"/>
      <c r="E76" s="30"/>
      <c r="F76" s="51"/>
      <c r="G76" s="30"/>
      <c r="H76" s="51"/>
      <c r="I76" s="23"/>
      <c r="J76" s="28" t="str">
        <f t="shared" ca="1" si="4"/>
        <v/>
      </c>
      <c r="K76" s="23"/>
      <c r="L76" s="29" t="str">
        <f t="shared" ca="1" si="5"/>
        <v/>
      </c>
      <c r="M76" s="23"/>
      <c r="N76" s="29" t="str">
        <f t="shared" ca="1" si="6"/>
        <v/>
      </c>
      <c r="O76" s="30"/>
      <c r="P76" s="30"/>
      <c r="Q76" s="131"/>
      <c r="R76" s="87"/>
      <c r="S76" s="87"/>
      <c r="T76" s="87"/>
      <c r="U76" s="51"/>
      <c r="V76" s="57"/>
      <c r="W76" s="57"/>
      <c r="X76" s="57"/>
      <c r="Y76" s="57"/>
      <c r="Z76" s="57"/>
      <c r="AA76" s="57"/>
      <c r="AB76" s="57"/>
      <c r="AC76" s="57"/>
      <c r="AD76" s="57"/>
      <c r="AE76" s="57"/>
      <c r="AF76" s="57"/>
      <c r="AG76" s="88"/>
      <c r="AH76" s="133">
        <f>Table10[[#This Row],[Total de famílias atingidas
Total HHs reached
]]*5</f>
        <v>0</v>
      </c>
      <c r="AI76" s="61"/>
      <c r="AJ76" s="61"/>
      <c r="AK76" s="27"/>
      <c r="AL76" s="30"/>
      <c r="AM76" s="30"/>
      <c r="AN76" s="110" t="str">
        <f t="shared" si="7"/>
        <v>0</v>
      </c>
      <c r="AO76" s="110">
        <f ca="1">COUNTIF(AN$10:AN$99,Table9[[#This Row],[All data]])</f>
        <v>89</v>
      </c>
    </row>
    <row r="77" spans="1:41">
      <c r="A77" s="30"/>
      <c r="B77" s="30"/>
      <c r="C77" s="30"/>
      <c r="D77" s="30"/>
      <c r="E77" s="30"/>
      <c r="F77" s="51"/>
      <c r="G77" s="30"/>
      <c r="H77" s="51"/>
      <c r="I77" s="23"/>
      <c r="J77" s="28" t="str">
        <f t="shared" ca="1" si="4"/>
        <v/>
      </c>
      <c r="K77" s="23"/>
      <c r="L77" s="29" t="str">
        <f t="shared" ca="1" si="5"/>
        <v/>
      </c>
      <c r="M77" s="23"/>
      <c r="N77" s="29" t="str">
        <f t="shared" ca="1" si="6"/>
        <v/>
      </c>
      <c r="O77" s="30"/>
      <c r="P77" s="30"/>
      <c r="Q77" s="131"/>
      <c r="R77" s="87"/>
      <c r="S77" s="87"/>
      <c r="T77" s="87"/>
      <c r="U77" s="51"/>
      <c r="V77" s="57"/>
      <c r="W77" s="57"/>
      <c r="X77" s="57"/>
      <c r="Y77" s="57"/>
      <c r="Z77" s="57"/>
      <c r="AA77" s="57"/>
      <c r="AB77" s="57"/>
      <c r="AC77" s="57"/>
      <c r="AD77" s="57"/>
      <c r="AE77" s="57"/>
      <c r="AF77" s="57"/>
      <c r="AG77" s="88"/>
      <c r="AH77" s="133">
        <f>Table10[[#This Row],[Total de famílias atingidas
Total HHs reached
]]*5</f>
        <v>0</v>
      </c>
      <c r="AI77" s="61"/>
      <c r="AJ77" s="61"/>
      <c r="AK77" s="27"/>
      <c r="AL77" s="30"/>
      <c r="AM77" s="30"/>
      <c r="AN77" s="110" t="str">
        <f t="shared" si="7"/>
        <v>0</v>
      </c>
      <c r="AO77" s="110">
        <f ca="1">COUNTIF(AN$10:AN$99,Table9[[#This Row],[All data]])</f>
        <v>89</v>
      </c>
    </row>
    <row r="78" spans="1:41">
      <c r="A78" s="30"/>
      <c r="B78" s="30"/>
      <c r="C78" s="30"/>
      <c r="D78" s="30"/>
      <c r="E78" s="30"/>
      <c r="F78" s="51"/>
      <c r="G78" s="30"/>
      <c r="H78" s="51"/>
      <c r="I78" s="23"/>
      <c r="J78" s="28" t="str">
        <f t="shared" ca="1" si="4"/>
        <v/>
      </c>
      <c r="K78" s="23"/>
      <c r="L78" s="29" t="str">
        <f t="shared" ca="1" si="5"/>
        <v/>
      </c>
      <c r="M78" s="23"/>
      <c r="N78" s="29" t="str">
        <f t="shared" ca="1" si="6"/>
        <v/>
      </c>
      <c r="O78" s="30"/>
      <c r="P78" s="30"/>
      <c r="Q78" s="131"/>
      <c r="R78" s="87"/>
      <c r="S78" s="87"/>
      <c r="T78" s="87"/>
      <c r="U78" s="51"/>
      <c r="V78" s="57"/>
      <c r="W78" s="57"/>
      <c r="X78" s="57"/>
      <c r="Y78" s="57"/>
      <c r="Z78" s="57"/>
      <c r="AA78" s="57"/>
      <c r="AB78" s="57"/>
      <c r="AC78" s="57"/>
      <c r="AD78" s="57"/>
      <c r="AE78" s="57"/>
      <c r="AF78" s="57"/>
      <c r="AG78" s="88"/>
      <c r="AH78" s="133">
        <f>Table10[[#This Row],[Total de famílias atingidas
Total HHs reached
]]*5</f>
        <v>0</v>
      </c>
      <c r="AI78" s="61"/>
      <c r="AJ78" s="61"/>
      <c r="AK78" s="27"/>
      <c r="AL78" s="30"/>
      <c r="AM78" s="30"/>
      <c r="AN78" s="110" t="str">
        <f t="shared" si="7"/>
        <v>0</v>
      </c>
      <c r="AO78" s="110">
        <f ca="1">COUNTIF(AN$10:AN$99,Table9[[#This Row],[All data]])</f>
        <v>89</v>
      </c>
    </row>
    <row r="79" spans="1:41">
      <c r="A79" s="30"/>
      <c r="B79" s="30"/>
      <c r="C79" s="30"/>
      <c r="D79" s="30"/>
      <c r="E79" s="30"/>
      <c r="F79" s="51"/>
      <c r="G79" s="30"/>
      <c r="H79" s="51"/>
      <c r="I79" s="23"/>
      <c r="J79" s="28" t="str">
        <f t="shared" ca="1" si="4"/>
        <v/>
      </c>
      <c r="K79" s="23"/>
      <c r="L79" s="29" t="str">
        <f t="shared" ca="1" si="5"/>
        <v/>
      </c>
      <c r="M79" s="23"/>
      <c r="N79" s="29" t="str">
        <f t="shared" ca="1" si="6"/>
        <v/>
      </c>
      <c r="O79" s="30"/>
      <c r="P79" s="30"/>
      <c r="Q79" s="131"/>
      <c r="R79" s="87"/>
      <c r="S79" s="87"/>
      <c r="T79" s="87"/>
      <c r="U79" s="51"/>
      <c r="V79" s="57"/>
      <c r="W79" s="57"/>
      <c r="X79" s="57"/>
      <c r="Y79" s="57"/>
      <c r="Z79" s="57"/>
      <c r="AA79" s="57"/>
      <c r="AB79" s="57"/>
      <c r="AC79" s="57"/>
      <c r="AD79" s="57"/>
      <c r="AE79" s="57"/>
      <c r="AF79" s="57"/>
      <c r="AG79" s="88"/>
      <c r="AH79" s="133">
        <f>Table10[[#This Row],[Total de famílias atingidas
Total HHs reached
]]*5</f>
        <v>0</v>
      </c>
      <c r="AI79" s="61"/>
      <c r="AJ79" s="61"/>
      <c r="AK79" s="27"/>
      <c r="AL79" s="30"/>
      <c r="AM79" s="30"/>
      <c r="AN79" s="110" t="str">
        <f t="shared" si="7"/>
        <v>0</v>
      </c>
      <c r="AO79" s="110">
        <f ca="1">COUNTIF(AN$10:AN$99,Table9[[#This Row],[All data]])</f>
        <v>89</v>
      </c>
    </row>
    <row r="80" spans="1:41">
      <c r="A80" s="30"/>
      <c r="B80" s="30"/>
      <c r="C80" s="30"/>
      <c r="D80" s="30"/>
      <c r="E80" s="30"/>
      <c r="F80" s="51"/>
      <c r="G80" s="30"/>
      <c r="H80" s="51"/>
      <c r="I80" s="23"/>
      <c r="J80" s="28" t="str">
        <f t="shared" ca="1" si="4"/>
        <v/>
      </c>
      <c r="K80" s="23"/>
      <c r="L80" s="29" t="str">
        <f t="shared" ca="1" si="5"/>
        <v/>
      </c>
      <c r="M80" s="23"/>
      <c r="N80" s="29" t="str">
        <f t="shared" ca="1" si="6"/>
        <v/>
      </c>
      <c r="O80" s="30"/>
      <c r="P80" s="30"/>
      <c r="Q80" s="131"/>
      <c r="R80" s="87"/>
      <c r="S80" s="87"/>
      <c r="T80" s="87"/>
      <c r="U80" s="51"/>
      <c r="V80" s="57"/>
      <c r="W80" s="57"/>
      <c r="X80" s="57"/>
      <c r="Y80" s="57"/>
      <c r="Z80" s="57"/>
      <c r="AA80" s="57"/>
      <c r="AB80" s="57"/>
      <c r="AC80" s="57"/>
      <c r="AD80" s="57"/>
      <c r="AE80" s="57"/>
      <c r="AF80" s="57"/>
      <c r="AG80" s="88"/>
      <c r="AH80" s="133">
        <f>Table10[[#This Row],[Total de famílias atingidas
Total HHs reached
]]*5</f>
        <v>0</v>
      </c>
      <c r="AI80" s="61"/>
      <c r="AJ80" s="61"/>
      <c r="AK80" s="27"/>
      <c r="AL80" s="30"/>
      <c r="AM80" s="30"/>
      <c r="AN80" s="110" t="str">
        <f t="shared" si="7"/>
        <v>0</v>
      </c>
      <c r="AO80" s="110">
        <f ca="1">COUNTIF(AN$10:AN$99,Table9[[#This Row],[All data]])</f>
        <v>89</v>
      </c>
    </row>
    <row r="81" spans="1:41">
      <c r="A81" s="30"/>
      <c r="B81" s="30"/>
      <c r="C81" s="30"/>
      <c r="D81" s="30"/>
      <c r="E81" s="30"/>
      <c r="F81" s="51"/>
      <c r="G81" s="30"/>
      <c r="H81" s="51"/>
      <c r="I81" s="23"/>
      <c r="J81" s="28" t="str">
        <f t="shared" ca="1" si="4"/>
        <v/>
      </c>
      <c r="K81" s="23"/>
      <c r="L81" s="29" t="str">
        <f t="shared" ca="1" si="5"/>
        <v/>
      </c>
      <c r="M81" s="23"/>
      <c r="N81" s="29" t="str">
        <f t="shared" ca="1" si="6"/>
        <v/>
      </c>
      <c r="O81" s="30"/>
      <c r="P81" s="30"/>
      <c r="Q81" s="131"/>
      <c r="R81" s="87"/>
      <c r="S81" s="87"/>
      <c r="T81" s="87"/>
      <c r="U81" s="51"/>
      <c r="V81" s="57"/>
      <c r="W81" s="57"/>
      <c r="X81" s="57"/>
      <c r="Y81" s="57"/>
      <c r="Z81" s="57"/>
      <c r="AA81" s="57"/>
      <c r="AB81" s="57"/>
      <c r="AC81" s="57"/>
      <c r="AD81" s="57"/>
      <c r="AE81" s="57"/>
      <c r="AF81" s="57"/>
      <c r="AG81" s="88"/>
      <c r="AH81" s="133">
        <f>Table10[[#This Row],[Total de famílias atingidas
Total HHs reached
]]*5</f>
        <v>0</v>
      </c>
      <c r="AI81" s="61"/>
      <c r="AJ81" s="61"/>
      <c r="AK81" s="27"/>
      <c r="AL81" s="30"/>
      <c r="AM81" s="30"/>
      <c r="AN81" s="110" t="str">
        <f t="shared" si="7"/>
        <v>0</v>
      </c>
      <c r="AO81" s="110">
        <f ca="1">COUNTIF(AN$10:AN$99,Table9[[#This Row],[All data]])</f>
        <v>89</v>
      </c>
    </row>
    <row r="82" spans="1:41">
      <c r="A82" s="30"/>
      <c r="B82" s="30"/>
      <c r="C82" s="30"/>
      <c r="D82" s="30"/>
      <c r="E82" s="30"/>
      <c r="F82" s="51"/>
      <c r="G82" s="30"/>
      <c r="H82" s="51"/>
      <c r="I82" s="23"/>
      <c r="J82" s="28" t="str">
        <f t="shared" ca="1" si="4"/>
        <v/>
      </c>
      <c r="K82" s="23"/>
      <c r="L82" s="29" t="str">
        <f t="shared" ca="1" si="5"/>
        <v/>
      </c>
      <c r="M82" s="23"/>
      <c r="N82" s="29" t="str">
        <f t="shared" ca="1" si="6"/>
        <v/>
      </c>
      <c r="O82" s="30"/>
      <c r="P82" s="30"/>
      <c r="Q82" s="131"/>
      <c r="R82" s="87"/>
      <c r="S82" s="87"/>
      <c r="T82" s="87"/>
      <c r="U82" s="51"/>
      <c r="V82" s="57"/>
      <c r="W82" s="57"/>
      <c r="X82" s="57"/>
      <c r="Y82" s="57"/>
      <c r="Z82" s="57"/>
      <c r="AA82" s="57"/>
      <c r="AB82" s="57"/>
      <c r="AC82" s="57"/>
      <c r="AD82" s="57"/>
      <c r="AE82" s="57"/>
      <c r="AF82" s="57"/>
      <c r="AG82" s="88"/>
      <c r="AH82" s="133">
        <f>Table10[[#This Row],[Total de famílias atingidas
Total HHs reached
]]*5</f>
        <v>0</v>
      </c>
      <c r="AI82" s="61"/>
      <c r="AJ82" s="61"/>
      <c r="AK82" s="27"/>
      <c r="AL82" s="30"/>
      <c r="AM82" s="30"/>
      <c r="AN82" s="110" t="str">
        <f t="shared" si="7"/>
        <v>0</v>
      </c>
      <c r="AO82" s="110">
        <f ca="1">COUNTIF(AN$10:AN$99,Table9[[#This Row],[All data]])</f>
        <v>89</v>
      </c>
    </row>
    <row r="83" spans="1:41">
      <c r="A83" s="30"/>
      <c r="B83" s="30"/>
      <c r="C83" s="30"/>
      <c r="D83" s="30"/>
      <c r="E83" s="30"/>
      <c r="F83" s="51"/>
      <c r="G83" s="30"/>
      <c r="H83" s="51"/>
      <c r="I83" s="23"/>
      <c r="J83" s="28" t="str">
        <f t="shared" ca="1" si="4"/>
        <v/>
      </c>
      <c r="K83" s="23"/>
      <c r="L83" s="29" t="str">
        <f t="shared" ca="1" si="5"/>
        <v/>
      </c>
      <c r="M83" s="23"/>
      <c r="N83" s="29" t="str">
        <f t="shared" ca="1" si="6"/>
        <v/>
      </c>
      <c r="O83" s="30"/>
      <c r="P83" s="30"/>
      <c r="Q83" s="131"/>
      <c r="R83" s="87"/>
      <c r="S83" s="87"/>
      <c r="T83" s="87"/>
      <c r="U83" s="51"/>
      <c r="V83" s="57"/>
      <c r="W83" s="57"/>
      <c r="X83" s="57"/>
      <c r="Y83" s="57"/>
      <c r="Z83" s="57"/>
      <c r="AA83" s="57"/>
      <c r="AB83" s="57"/>
      <c r="AC83" s="57"/>
      <c r="AD83" s="57"/>
      <c r="AE83" s="57"/>
      <c r="AF83" s="57"/>
      <c r="AG83" s="88"/>
      <c r="AH83" s="133">
        <f>Table10[[#This Row],[Total de famílias atingidas
Total HHs reached
]]*5</f>
        <v>0</v>
      </c>
      <c r="AI83" s="61"/>
      <c r="AJ83" s="61"/>
      <c r="AK83" s="27"/>
      <c r="AL83" s="30"/>
      <c r="AM83" s="30"/>
      <c r="AN83" s="110" t="str">
        <f t="shared" si="7"/>
        <v>0</v>
      </c>
      <c r="AO83" s="110">
        <f ca="1">COUNTIF(AN$10:AN$99,Table9[[#This Row],[All data]])</f>
        <v>89</v>
      </c>
    </row>
    <row r="84" spans="1:41">
      <c r="A84" s="30"/>
      <c r="B84" s="30"/>
      <c r="C84" s="30"/>
      <c r="D84" s="30"/>
      <c r="E84" s="30"/>
      <c r="F84" s="51"/>
      <c r="G84" s="30"/>
      <c r="H84" s="51"/>
      <c r="I84" s="23"/>
      <c r="J84" s="28" t="str">
        <f t="shared" ca="1" si="4"/>
        <v/>
      </c>
      <c r="K84" s="23"/>
      <c r="L84" s="29" t="str">
        <f t="shared" ca="1" si="5"/>
        <v/>
      </c>
      <c r="M84" s="23"/>
      <c r="N84" s="29" t="str">
        <f t="shared" ca="1" si="6"/>
        <v/>
      </c>
      <c r="O84" s="30"/>
      <c r="P84" s="30"/>
      <c r="Q84" s="131"/>
      <c r="R84" s="87"/>
      <c r="S84" s="87"/>
      <c r="T84" s="87"/>
      <c r="U84" s="51"/>
      <c r="V84" s="57"/>
      <c r="W84" s="57"/>
      <c r="X84" s="57"/>
      <c r="Y84" s="57"/>
      <c r="Z84" s="57"/>
      <c r="AA84" s="57"/>
      <c r="AB84" s="57"/>
      <c r="AC84" s="57"/>
      <c r="AD84" s="57"/>
      <c r="AE84" s="57"/>
      <c r="AF84" s="57"/>
      <c r="AG84" s="88"/>
      <c r="AH84" s="133">
        <f>Table10[[#This Row],[Total de famílias atingidas
Total HHs reached
]]*5</f>
        <v>0</v>
      </c>
      <c r="AI84" s="61"/>
      <c r="AJ84" s="61"/>
      <c r="AK84" s="27"/>
      <c r="AL84" s="30"/>
      <c r="AM84" s="30"/>
      <c r="AN84" s="110" t="str">
        <f t="shared" si="7"/>
        <v>0</v>
      </c>
      <c r="AO84" s="110">
        <f ca="1">COUNTIF(AN$10:AN$99,Table9[[#This Row],[All data]])</f>
        <v>89</v>
      </c>
    </row>
    <row r="85" spans="1:41">
      <c r="A85" s="30"/>
      <c r="B85" s="30"/>
      <c r="C85" s="30"/>
      <c r="D85" s="30"/>
      <c r="E85" s="30"/>
      <c r="F85" s="51"/>
      <c r="G85" s="30"/>
      <c r="H85" s="51"/>
      <c r="I85" s="23"/>
      <c r="J85" s="28" t="str">
        <f t="shared" ca="1" si="4"/>
        <v/>
      </c>
      <c r="K85" s="23"/>
      <c r="L85" s="29" t="str">
        <f t="shared" ca="1" si="5"/>
        <v/>
      </c>
      <c r="M85" s="23"/>
      <c r="N85" s="29" t="str">
        <f t="shared" ca="1" si="6"/>
        <v/>
      </c>
      <c r="O85" s="30"/>
      <c r="P85" s="30"/>
      <c r="Q85" s="131"/>
      <c r="R85" s="87"/>
      <c r="S85" s="87"/>
      <c r="T85" s="87"/>
      <c r="U85" s="51"/>
      <c r="V85" s="57"/>
      <c r="W85" s="57"/>
      <c r="X85" s="57"/>
      <c r="Y85" s="57"/>
      <c r="Z85" s="57"/>
      <c r="AA85" s="57"/>
      <c r="AB85" s="57"/>
      <c r="AC85" s="57"/>
      <c r="AD85" s="57"/>
      <c r="AE85" s="57"/>
      <c r="AF85" s="57"/>
      <c r="AG85" s="88"/>
      <c r="AH85" s="133">
        <f>Table10[[#This Row],[Total de famílias atingidas
Total HHs reached
]]*5</f>
        <v>0</v>
      </c>
      <c r="AI85" s="61"/>
      <c r="AJ85" s="61"/>
      <c r="AK85" s="27"/>
      <c r="AL85" s="30"/>
      <c r="AM85" s="30"/>
      <c r="AN85" s="110" t="str">
        <f t="shared" si="7"/>
        <v>0</v>
      </c>
      <c r="AO85" s="110">
        <f ca="1">COUNTIF(AN$10:AN$99,Table9[[#This Row],[All data]])</f>
        <v>89</v>
      </c>
    </row>
    <row r="86" spans="1:41">
      <c r="A86" s="30"/>
      <c r="B86" s="30"/>
      <c r="C86" s="30"/>
      <c r="D86" s="30"/>
      <c r="E86" s="30"/>
      <c r="F86" s="51"/>
      <c r="G86" s="30"/>
      <c r="H86" s="51"/>
      <c r="I86" s="23"/>
      <c r="J86" s="28" t="str">
        <f t="shared" ca="1" si="4"/>
        <v/>
      </c>
      <c r="K86" s="23"/>
      <c r="L86" s="29" t="str">
        <f t="shared" ca="1" si="5"/>
        <v/>
      </c>
      <c r="M86" s="23"/>
      <c r="N86" s="29" t="str">
        <f t="shared" ca="1" si="6"/>
        <v/>
      </c>
      <c r="O86" s="30"/>
      <c r="P86" s="30"/>
      <c r="Q86" s="131"/>
      <c r="R86" s="87"/>
      <c r="S86" s="87"/>
      <c r="T86" s="87"/>
      <c r="U86" s="51"/>
      <c r="V86" s="57"/>
      <c r="W86" s="57"/>
      <c r="X86" s="57"/>
      <c r="Y86" s="57"/>
      <c r="Z86" s="57"/>
      <c r="AA86" s="57"/>
      <c r="AB86" s="57"/>
      <c r="AC86" s="57"/>
      <c r="AD86" s="57"/>
      <c r="AE86" s="57"/>
      <c r="AF86" s="57"/>
      <c r="AG86" s="88"/>
      <c r="AH86" s="133">
        <f>Table10[[#This Row],[Total de famílias atingidas
Total HHs reached
]]*5</f>
        <v>0</v>
      </c>
      <c r="AI86" s="61"/>
      <c r="AJ86" s="61"/>
      <c r="AK86" s="27"/>
      <c r="AL86" s="30"/>
      <c r="AM86" s="30"/>
      <c r="AN86" s="110" t="str">
        <f t="shared" si="7"/>
        <v>0</v>
      </c>
      <c r="AO86" s="110">
        <f ca="1">COUNTIF(AN$10:AN$99,Table9[[#This Row],[All data]])</f>
        <v>89</v>
      </c>
    </row>
    <row r="87" spans="1:41">
      <c r="A87" s="30"/>
      <c r="B87" s="30"/>
      <c r="C87" s="30"/>
      <c r="D87" s="30"/>
      <c r="E87" s="30"/>
      <c r="F87" s="51"/>
      <c r="G87" s="30"/>
      <c r="H87" s="51"/>
      <c r="I87" s="23"/>
      <c r="J87" s="28" t="str">
        <f t="shared" ca="1" si="4"/>
        <v/>
      </c>
      <c r="K87" s="23"/>
      <c r="L87" s="29" t="str">
        <f t="shared" ca="1" si="5"/>
        <v/>
      </c>
      <c r="M87" s="23"/>
      <c r="N87" s="29" t="str">
        <f t="shared" ca="1" si="6"/>
        <v/>
      </c>
      <c r="O87" s="30"/>
      <c r="P87" s="30"/>
      <c r="Q87" s="131"/>
      <c r="R87" s="87"/>
      <c r="S87" s="87"/>
      <c r="T87" s="87"/>
      <c r="U87" s="51"/>
      <c r="V87" s="57"/>
      <c r="W87" s="57"/>
      <c r="X87" s="57"/>
      <c r="Y87" s="57"/>
      <c r="Z87" s="57"/>
      <c r="AA87" s="57"/>
      <c r="AB87" s="57"/>
      <c r="AC87" s="57"/>
      <c r="AD87" s="57"/>
      <c r="AE87" s="57"/>
      <c r="AF87" s="57"/>
      <c r="AG87" s="88"/>
      <c r="AH87" s="133">
        <f>Table10[[#This Row],[Total de famílias atingidas
Total HHs reached
]]*5</f>
        <v>0</v>
      </c>
      <c r="AI87" s="61"/>
      <c r="AJ87" s="61"/>
      <c r="AK87" s="27"/>
      <c r="AL87" s="30"/>
      <c r="AM87" s="30"/>
      <c r="AN87" s="110" t="str">
        <f t="shared" si="7"/>
        <v>0</v>
      </c>
      <c r="AO87" s="110">
        <f ca="1">COUNTIF(AN$10:AN$99,Table9[[#This Row],[All data]])</f>
        <v>89</v>
      </c>
    </row>
    <row r="88" spans="1:41">
      <c r="A88" s="30"/>
      <c r="B88" s="30"/>
      <c r="C88" s="30"/>
      <c r="D88" s="30"/>
      <c r="E88" s="30"/>
      <c r="F88" s="51"/>
      <c r="G88" s="30"/>
      <c r="H88" s="51"/>
      <c r="I88" s="23"/>
      <c r="J88" s="28" t="str">
        <f t="shared" ca="1" si="4"/>
        <v/>
      </c>
      <c r="K88" s="23"/>
      <c r="L88" s="29" t="str">
        <f t="shared" ca="1" si="5"/>
        <v/>
      </c>
      <c r="M88" s="23"/>
      <c r="N88" s="29" t="str">
        <f t="shared" ca="1" si="6"/>
        <v/>
      </c>
      <c r="O88" s="30"/>
      <c r="P88" s="30"/>
      <c r="Q88" s="131"/>
      <c r="R88" s="87"/>
      <c r="S88" s="87"/>
      <c r="T88" s="87"/>
      <c r="U88" s="51"/>
      <c r="V88" s="57"/>
      <c r="W88" s="57"/>
      <c r="X88" s="57"/>
      <c r="Y88" s="57"/>
      <c r="Z88" s="57"/>
      <c r="AA88" s="57"/>
      <c r="AB88" s="57"/>
      <c r="AC88" s="57"/>
      <c r="AD88" s="57"/>
      <c r="AE88" s="57"/>
      <c r="AF88" s="57"/>
      <c r="AG88" s="88"/>
      <c r="AH88" s="133">
        <f>Table10[[#This Row],[Total de famílias atingidas
Total HHs reached
]]*5</f>
        <v>0</v>
      </c>
      <c r="AI88" s="61"/>
      <c r="AJ88" s="61"/>
      <c r="AK88" s="27"/>
      <c r="AL88" s="30"/>
      <c r="AM88" s="30"/>
      <c r="AN88" s="110" t="str">
        <f t="shared" si="7"/>
        <v>0</v>
      </c>
      <c r="AO88" s="110">
        <f ca="1">COUNTIF(AN$10:AN$99,Table9[[#This Row],[All data]])</f>
        <v>89</v>
      </c>
    </row>
    <row r="89" spans="1:41">
      <c r="A89" s="30"/>
      <c r="B89" s="30"/>
      <c r="C89" s="30"/>
      <c r="D89" s="30"/>
      <c r="E89" s="30"/>
      <c r="F89" s="51"/>
      <c r="G89" s="30"/>
      <c r="H89" s="51"/>
      <c r="I89" s="23"/>
      <c r="J89" s="28" t="str">
        <f t="shared" ca="1" si="4"/>
        <v/>
      </c>
      <c r="K89" s="23"/>
      <c r="L89" s="29" t="str">
        <f t="shared" ca="1" si="5"/>
        <v/>
      </c>
      <c r="M89" s="23"/>
      <c r="N89" s="29" t="str">
        <f t="shared" ca="1" si="6"/>
        <v/>
      </c>
      <c r="O89" s="30"/>
      <c r="P89" s="30"/>
      <c r="Q89" s="131"/>
      <c r="R89" s="87"/>
      <c r="S89" s="87"/>
      <c r="T89" s="87"/>
      <c r="U89" s="51"/>
      <c r="V89" s="57"/>
      <c r="W89" s="57"/>
      <c r="X89" s="57"/>
      <c r="Y89" s="57"/>
      <c r="Z89" s="57"/>
      <c r="AA89" s="57"/>
      <c r="AB89" s="57"/>
      <c r="AC89" s="57"/>
      <c r="AD89" s="57"/>
      <c r="AE89" s="57"/>
      <c r="AF89" s="57"/>
      <c r="AG89" s="88"/>
      <c r="AH89" s="133">
        <f>Table10[[#This Row],[Total de famílias atingidas
Total HHs reached
]]*5</f>
        <v>0</v>
      </c>
      <c r="AI89" s="61"/>
      <c r="AJ89" s="61"/>
      <c r="AK89" s="27"/>
      <c r="AL89" s="30"/>
      <c r="AM89" s="30"/>
      <c r="AN89" s="110" t="str">
        <f t="shared" si="7"/>
        <v>0</v>
      </c>
      <c r="AO89" s="110">
        <f ca="1">COUNTIF(AN$10:AN$99,Table9[[#This Row],[All data]])</f>
        <v>89</v>
      </c>
    </row>
    <row r="90" spans="1:41">
      <c r="A90" s="30"/>
      <c r="B90" s="30"/>
      <c r="C90" s="30"/>
      <c r="D90" s="30"/>
      <c r="E90" s="30"/>
      <c r="F90" s="51"/>
      <c r="G90" s="30"/>
      <c r="H90" s="51"/>
      <c r="I90" s="23"/>
      <c r="J90" s="28" t="str">
        <f t="shared" ca="1" si="4"/>
        <v/>
      </c>
      <c r="K90" s="23"/>
      <c r="L90" s="29" t="str">
        <f t="shared" ca="1" si="5"/>
        <v/>
      </c>
      <c r="M90" s="23"/>
      <c r="N90" s="29" t="str">
        <f t="shared" ca="1" si="6"/>
        <v/>
      </c>
      <c r="O90" s="30"/>
      <c r="P90" s="30"/>
      <c r="Q90" s="131"/>
      <c r="R90" s="87"/>
      <c r="S90" s="87"/>
      <c r="T90" s="87"/>
      <c r="U90" s="51"/>
      <c r="V90" s="57"/>
      <c r="W90" s="57"/>
      <c r="X90" s="57"/>
      <c r="Y90" s="57"/>
      <c r="Z90" s="57"/>
      <c r="AA90" s="57"/>
      <c r="AB90" s="57"/>
      <c r="AC90" s="57"/>
      <c r="AD90" s="57"/>
      <c r="AE90" s="57"/>
      <c r="AF90" s="57"/>
      <c r="AG90" s="88"/>
      <c r="AH90" s="133">
        <f>Table10[[#This Row],[Total de famílias atingidas
Total HHs reached
]]*5</f>
        <v>0</v>
      </c>
      <c r="AI90" s="61"/>
      <c r="AJ90" s="61"/>
      <c r="AK90" s="27"/>
      <c r="AL90" s="30"/>
      <c r="AM90" s="30"/>
      <c r="AN90" s="110" t="str">
        <f t="shared" si="7"/>
        <v>0</v>
      </c>
      <c r="AO90" s="110">
        <f ca="1">COUNTIF(AN$10:AN$99,Table9[[#This Row],[All data]])</f>
        <v>89</v>
      </c>
    </row>
    <row r="91" spans="1:41">
      <c r="A91" s="30"/>
      <c r="B91" s="30"/>
      <c r="C91" s="30"/>
      <c r="D91" s="30"/>
      <c r="E91" s="30"/>
      <c r="F91" s="51"/>
      <c r="G91" s="30"/>
      <c r="H91" s="51"/>
      <c r="I91" s="23"/>
      <c r="J91" s="28" t="str">
        <f t="shared" ca="1" si="4"/>
        <v/>
      </c>
      <c r="K91" s="23"/>
      <c r="L91" s="29" t="str">
        <f t="shared" ca="1" si="5"/>
        <v/>
      </c>
      <c r="M91" s="23"/>
      <c r="N91" s="29" t="str">
        <f t="shared" ca="1" si="6"/>
        <v/>
      </c>
      <c r="O91" s="30"/>
      <c r="P91" s="30"/>
      <c r="Q91" s="131"/>
      <c r="R91" s="87"/>
      <c r="S91" s="87"/>
      <c r="T91" s="87"/>
      <c r="U91" s="51"/>
      <c r="V91" s="57"/>
      <c r="W91" s="57"/>
      <c r="X91" s="57"/>
      <c r="Y91" s="57"/>
      <c r="Z91" s="57"/>
      <c r="AA91" s="57"/>
      <c r="AB91" s="57"/>
      <c r="AC91" s="57"/>
      <c r="AD91" s="57"/>
      <c r="AE91" s="57"/>
      <c r="AF91" s="57"/>
      <c r="AG91" s="88"/>
      <c r="AH91" s="133">
        <f>Table10[[#This Row],[Total de famílias atingidas
Total HHs reached
]]*5</f>
        <v>0</v>
      </c>
      <c r="AI91" s="61"/>
      <c r="AJ91" s="61"/>
      <c r="AK91" s="27"/>
      <c r="AL91" s="30"/>
      <c r="AM91" s="30"/>
      <c r="AN91" s="110" t="str">
        <f t="shared" si="7"/>
        <v>0</v>
      </c>
      <c r="AO91" s="110">
        <f ca="1">COUNTIF(AN$10:AN$99,Table9[[#This Row],[All data]])</f>
        <v>89</v>
      </c>
    </row>
    <row r="92" spans="1:41">
      <c r="A92" s="30"/>
      <c r="B92" s="30"/>
      <c r="C92" s="30"/>
      <c r="D92" s="30"/>
      <c r="E92" s="30"/>
      <c r="F92" s="51"/>
      <c r="G92" s="30"/>
      <c r="H92" s="51"/>
      <c r="I92" s="23"/>
      <c r="J92" s="28" t="str">
        <f t="shared" ref="J92:J100" ca="1" si="8">IF(I92="","",OFFSET(Admin1_Start,MATCH(I92,Admin1,0),1))</f>
        <v/>
      </c>
      <c r="K92" s="23"/>
      <c r="L92" s="29" t="str">
        <f t="shared" ref="L92:L100" ca="1" si="9">IF(K92="","",INDEX(Admin2_Pcode,MATCH(K92,OFFSET(Admin2_Start,MATCH(J92,Admin1_Linked_Pcode,0),0,COUNTIF(Admin1_Linked_Pcode,J92)),0)+MATCH(J92,Admin1_Linked_Pcode,0)-1))</f>
        <v/>
      </c>
      <c r="M92" s="23"/>
      <c r="N92" s="29" t="str">
        <f ca="1">IF(M92="","",INDEX(Admin3_Pcode,MATCH(M92,OFFSET(Admin3_Start,MATCH(L92,Admin2_Linked_Pcode,0),0,COUNTIF(Admin2_Linked_Pcode,L92)),0)+MATCH(L92,Admin2_Linked_Pcode,0)-1))</f>
        <v/>
      </c>
      <c r="O92" s="30"/>
      <c r="P92" s="30"/>
      <c r="Q92" s="131"/>
      <c r="R92" s="87"/>
      <c r="S92" s="87"/>
      <c r="T92" s="87"/>
      <c r="U92" s="51"/>
      <c r="V92" s="57"/>
      <c r="W92" s="57"/>
      <c r="X92" s="57"/>
      <c r="Y92" s="57"/>
      <c r="Z92" s="57"/>
      <c r="AA92" s="57"/>
      <c r="AB92" s="57"/>
      <c r="AC92" s="57"/>
      <c r="AD92" s="57"/>
      <c r="AE92" s="57"/>
      <c r="AF92" s="57"/>
      <c r="AG92" s="88">
        <f>MAX(V92:AB92)</f>
        <v>0</v>
      </c>
      <c r="AH92" s="133">
        <f>Table10[[#This Row],[Total de famílias atingidas
Total HHs reached
]]*5</f>
        <v>0</v>
      </c>
      <c r="AI92" s="61"/>
      <c r="AJ92" s="61"/>
      <c r="AK92" s="27"/>
      <c r="AL92" s="30"/>
      <c r="AM92" s="30"/>
      <c r="AN92" s="110" t="str">
        <f t="shared" si="7"/>
        <v>00</v>
      </c>
      <c r="AO92" s="110">
        <f ca="1">COUNTIF(AN$10:AN$99,Table9[[#This Row],[All data]])</f>
        <v>89</v>
      </c>
    </row>
    <row r="93" spans="1:41">
      <c r="A93" s="30"/>
      <c r="B93" s="30"/>
      <c r="C93" s="30"/>
      <c r="D93" s="30"/>
      <c r="E93" s="30"/>
      <c r="F93" s="51"/>
      <c r="G93" s="30"/>
      <c r="H93" s="51"/>
      <c r="I93" s="23"/>
      <c r="J93" s="28" t="str">
        <f t="shared" ca="1" si="8"/>
        <v/>
      </c>
      <c r="K93" s="23"/>
      <c r="L93" s="29" t="str">
        <f t="shared" ca="1" si="9"/>
        <v/>
      </c>
      <c r="M93" s="23"/>
      <c r="N93" s="29" t="str">
        <f ca="1">IF(M93="","",INDEX(Admin3_Pcode,MATCH(M93,OFFSET(Admin3_Start,MATCH(L93,Admin2_Linked_Pcode,0),0,COUNTIF(Admin2_Linked_Pcode,L93)),0)+MATCH(L93,Admin2_Linked_Pcode,0)-1))</f>
        <v/>
      </c>
      <c r="O93" s="30"/>
      <c r="P93" s="30"/>
      <c r="Q93" s="131"/>
      <c r="R93" s="87"/>
      <c r="S93" s="87"/>
      <c r="T93" s="87"/>
      <c r="U93" s="51"/>
      <c r="V93" s="57"/>
      <c r="W93" s="57"/>
      <c r="X93" s="57"/>
      <c r="Y93" s="57"/>
      <c r="Z93" s="57"/>
      <c r="AA93" s="57"/>
      <c r="AB93" s="57"/>
      <c r="AC93" s="57"/>
      <c r="AD93" s="57"/>
      <c r="AE93" s="57"/>
      <c r="AF93" s="57"/>
      <c r="AG93" s="88">
        <f>MAX(V93:AB93)</f>
        <v>0</v>
      </c>
      <c r="AH93" s="133">
        <f>Table10[[#This Row],[Total de famílias atingidas
Total HHs reached
]]*5</f>
        <v>0</v>
      </c>
      <c r="AI93" s="61"/>
      <c r="AJ93" s="61"/>
      <c r="AK93" s="27"/>
      <c r="AL93" s="30"/>
      <c r="AM93" s="30"/>
      <c r="AN93" s="110" t="str">
        <f t="shared" si="7"/>
        <v>00</v>
      </c>
      <c r="AO93" s="110">
        <f ca="1">COUNTIF(AN$10:AN$99,Table9[[#This Row],[All data]])</f>
        <v>89</v>
      </c>
    </row>
    <row r="94" spans="1:41">
      <c r="A94" s="30"/>
      <c r="B94" s="30"/>
      <c r="C94" s="30"/>
      <c r="D94" s="30"/>
      <c r="E94" s="30"/>
      <c r="F94" s="51"/>
      <c r="G94" s="30"/>
      <c r="H94" s="51"/>
      <c r="I94" s="23"/>
      <c r="J94" s="28" t="str">
        <f t="shared" ca="1" si="8"/>
        <v/>
      </c>
      <c r="K94" s="23"/>
      <c r="L94" s="29" t="str">
        <f t="shared" ca="1" si="9"/>
        <v/>
      </c>
      <c r="M94" s="23"/>
      <c r="N94" s="29" t="str">
        <f ca="1">IF(M94="","",INDEX(Admin3_Pcode,MATCH(M94,OFFSET(Admin3_Start,MATCH(L94,Admin2_Linked_Pcode,0),0,COUNTIF(Admin2_Linked_Pcode,L94)),0)+MATCH(L94,Admin2_Linked_Pcode,0)-1))</f>
        <v/>
      </c>
      <c r="O94" s="30"/>
      <c r="P94" s="30"/>
      <c r="Q94" s="131"/>
      <c r="R94" s="87"/>
      <c r="S94" s="87"/>
      <c r="T94" s="87"/>
      <c r="U94" s="51"/>
      <c r="V94" s="57"/>
      <c r="W94" s="57"/>
      <c r="X94" s="57"/>
      <c r="Y94" s="57"/>
      <c r="Z94" s="57"/>
      <c r="AA94" s="57"/>
      <c r="AB94" s="57"/>
      <c r="AC94" s="57"/>
      <c r="AD94" s="57"/>
      <c r="AE94" s="57"/>
      <c r="AF94" s="57"/>
      <c r="AG94" s="88">
        <f>MAX(V94:AB94)</f>
        <v>0</v>
      </c>
      <c r="AH94" s="133">
        <f>Table10[[#This Row],[Total de famílias atingidas
Total HHs reached
]]*5</f>
        <v>0</v>
      </c>
      <c r="AI94" s="61"/>
      <c r="AJ94" s="61"/>
      <c r="AK94" s="27"/>
      <c r="AL94" s="30"/>
      <c r="AM94" s="30"/>
      <c r="AN94" s="110" t="str">
        <f t="shared" si="7"/>
        <v>00</v>
      </c>
      <c r="AO94" s="110">
        <f ca="1">COUNTIF(AN$10:AN$99,Table9[[#This Row],[All data]])</f>
        <v>89</v>
      </c>
    </row>
    <row r="95" spans="1:41">
      <c r="A95" s="30"/>
      <c r="B95" s="30"/>
      <c r="C95" s="30"/>
      <c r="D95" s="30"/>
      <c r="E95" s="30"/>
      <c r="F95" s="51"/>
      <c r="G95" s="30"/>
      <c r="H95" s="51"/>
      <c r="I95" s="23"/>
      <c r="J95" s="28" t="str">
        <f t="shared" ca="1" si="8"/>
        <v/>
      </c>
      <c r="K95" s="23"/>
      <c r="L95" s="29" t="str">
        <f t="shared" ca="1" si="9"/>
        <v/>
      </c>
      <c r="M95" s="23"/>
      <c r="N95" s="29" t="str">
        <f t="shared" ref="N95:N100" ca="1" si="10">IF(M95="","",INDEX(Admin3_Pcode,MATCH(M95,OFFSET(Admin3_Start,MATCH(L95,Admin2_Linked_Pcode,0),0,COUNTIF(Admin2_Linked_Pcode,L95)),0)+MATCH(L95,Admin2_Linked_Pcode,0)-1))</f>
        <v/>
      </c>
      <c r="O95" s="30"/>
      <c r="P95" s="30"/>
      <c r="Q95" s="131"/>
      <c r="R95" s="87"/>
      <c r="S95" s="87"/>
      <c r="T95" s="87"/>
      <c r="U95" s="51"/>
      <c r="V95" s="57"/>
      <c r="W95" s="57"/>
      <c r="X95" s="57"/>
      <c r="Y95" s="57"/>
      <c r="Z95" s="57"/>
      <c r="AA95" s="57"/>
      <c r="AB95" s="57"/>
      <c r="AC95" s="57"/>
      <c r="AD95" s="57"/>
      <c r="AE95" s="57"/>
      <c r="AF95" s="57"/>
      <c r="AG95" s="88">
        <f t="shared" ref="AG95:AG100" si="11">MAX(V95:AB95)</f>
        <v>0</v>
      </c>
      <c r="AH95" s="133">
        <f>Table10[[#This Row],[Total de famílias atingidas
Total HHs reached
]]*5</f>
        <v>0</v>
      </c>
      <c r="AI95" s="61"/>
      <c r="AJ95" s="61"/>
      <c r="AK95" s="27"/>
      <c r="AL95" s="30"/>
      <c r="AM95" s="30"/>
      <c r="AN95" s="110" t="str">
        <f t="shared" si="7"/>
        <v>00</v>
      </c>
      <c r="AO95" s="110">
        <f ca="1">COUNTIF(AN$10:AN$99,Table9[[#This Row],[All data]])</f>
        <v>89</v>
      </c>
    </row>
    <row r="96" spans="1:41">
      <c r="A96" s="30"/>
      <c r="B96" s="30"/>
      <c r="C96" s="30"/>
      <c r="D96" s="30"/>
      <c r="E96" s="30"/>
      <c r="F96" s="51"/>
      <c r="G96" s="30"/>
      <c r="H96" s="51"/>
      <c r="I96" s="23"/>
      <c r="J96" s="28" t="str">
        <f t="shared" ca="1" si="8"/>
        <v/>
      </c>
      <c r="K96" s="23"/>
      <c r="L96" s="29" t="str">
        <f t="shared" ca="1" si="9"/>
        <v/>
      </c>
      <c r="M96" s="23"/>
      <c r="N96" s="29" t="str">
        <f t="shared" ca="1" si="10"/>
        <v/>
      </c>
      <c r="O96" s="30"/>
      <c r="P96" s="30"/>
      <c r="Q96" s="131"/>
      <c r="R96" s="87"/>
      <c r="S96" s="87"/>
      <c r="T96" s="87"/>
      <c r="U96" s="51"/>
      <c r="V96" s="57"/>
      <c r="W96" s="57"/>
      <c r="X96" s="57"/>
      <c r="Y96" s="57"/>
      <c r="Z96" s="57"/>
      <c r="AA96" s="57"/>
      <c r="AB96" s="57"/>
      <c r="AC96" s="57"/>
      <c r="AD96" s="57"/>
      <c r="AE96" s="57"/>
      <c r="AF96" s="57"/>
      <c r="AG96" s="88">
        <f t="shared" si="11"/>
        <v>0</v>
      </c>
      <c r="AH96" s="133">
        <f>Table10[[#This Row],[Total de famílias atingidas
Total HHs reached
]]*5</f>
        <v>0</v>
      </c>
      <c r="AI96" s="61"/>
      <c r="AJ96" s="61"/>
      <c r="AK96" s="27"/>
      <c r="AL96" s="30"/>
      <c r="AM96" s="30"/>
      <c r="AN96" s="110" t="str">
        <f t="shared" si="7"/>
        <v>00</v>
      </c>
      <c r="AO96" s="110">
        <f ca="1">COUNTIF(AN$10:AN$99,Table9[[#This Row],[All data]])</f>
        <v>89</v>
      </c>
    </row>
    <row r="97" spans="1:41">
      <c r="A97" s="30"/>
      <c r="B97" s="30"/>
      <c r="C97" s="30"/>
      <c r="D97" s="30"/>
      <c r="E97" s="30"/>
      <c r="F97" s="51"/>
      <c r="G97" s="30"/>
      <c r="H97" s="51"/>
      <c r="I97" s="23"/>
      <c r="J97" s="28" t="str">
        <f t="shared" ca="1" si="8"/>
        <v/>
      </c>
      <c r="K97" s="23"/>
      <c r="L97" s="29" t="str">
        <f t="shared" ca="1" si="9"/>
        <v/>
      </c>
      <c r="M97" s="23"/>
      <c r="N97" s="29" t="str">
        <f t="shared" ca="1" si="10"/>
        <v/>
      </c>
      <c r="O97" s="30"/>
      <c r="P97" s="30"/>
      <c r="Q97" s="131"/>
      <c r="R97" s="87"/>
      <c r="S97" s="87"/>
      <c r="T97" s="87"/>
      <c r="U97" s="51"/>
      <c r="V97" s="57"/>
      <c r="W97" s="57"/>
      <c r="X97" s="57"/>
      <c r="Y97" s="57"/>
      <c r="Z97" s="57"/>
      <c r="AA97" s="57"/>
      <c r="AB97" s="57"/>
      <c r="AC97" s="57"/>
      <c r="AD97" s="57"/>
      <c r="AE97" s="57"/>
      <c r="AF97" s="57"/>
      <c r="AG97" s="88">
        <f t="shared" si="11"/>
        <v>0</v>
      </c>
      <c r="AH97" s="133">
        <f>Table10[[#This Row],[Total de famílias atingidas
Total HHs reached
]]*5</f>
        <v>0</v>
      </c>
      <c r="AI97" s="61"/>
      <c r="AJ97" s="61"/>
      <c r="AK97" s="27"/>
      <c r="AL97" s="30"/>
      <c r="AM97" s="30"/>
      <c r="AN97" s="110" t="str">
        <f t="shared" si="7"/>
        <v>00</v>
      </c>
      <c r="AO97" s="110">
        <f ca="1">COUNTIF(AN$10:AN$99,Table9[[#This Row],[All data]])</f>
        <v>89</v>
      </c>
    </row>
    <row r="98" spans="1:41">
      <c r="A98" s="30"/>
      <c r="B98" s="30"/>
      <c r="C98" s="30"/>
      <c r="D98" s="30"/>
      <c r="E98" s="30"/>
      <c r="F98" s="51"/>
      <c r="G98" s="30"/>
      <c r="H98" s="51"/>
      <c r="I98" s="23"/>
      <c r="J98" s="28" t="str">
        <f t="shared" ca="1" si="8"/>
        <v/>
      </c>
      <c r="K98" s="23"/>
      <c r="L98" s="29" t="str">
        <f t="shared" ca="1" si="9"/>
        <v/>
      </c>
      <c r="M98" s="23"/>
      <c r="N98" s="29" t="str">
        <f t="shared" ca="1" si="10"/>
        <v/>
      </c>
      <c r="O98" s="30"/>
      <c r="P98" s="30"/>
      <c r="Q98" s="131"/>
      <c r="R98" s="87"/>
      <c r="S98" s="87"/>
      <c r="T98" s="87"/>
      <c r="U98" s="51"/>
      <c r="V98" s="57"/>
      <c r="W98" s="57"/>
      <c r="X98" s="57"/>
      <c r="Y98" s="57"/>
      <c r="Z98" s="57"/>
      <c r="AA98" s="57"/>
      <c r="AB98" s="57"/>
      <c r="AC98" s="57"/>
      <c r="AD98" s="57"/>
      <c r="AE98" s="57"/>
      <c r="AF98" s="57"/>
      <c r="AG98" s="88">
        <f t="shared" si="11"/>
        <v>0</v>
      </c>
      <c r="AH98" s="133">
        <f>Table10[[#This Row],[Total de famílias atingidas
Total HHs reached
]]*5</f>
        <v>0</v>
      </c>
      <c r="AI98" s="61"/>
      <c r="AJ98" s="61"/>
      <c r="AK98" s="27"/>
      <c r="AL98" s="30"/>
      <c r="AM98" s="30"/>
      <c r="AN98" s="110" t="str">
        <f t="shared" si="7"/>
        <v>00</v>
      </c>
      <c r="AO98" s="110">
        <f ca="1">COUNTIF(AN$10:AN$99,Table9[[#This Row],[All data]])</f>
        <v>89</v>
      </c>
    </row>
    <row r="99" spans="1:41">
      <c r="A99" s="30"/>
      <c r="B99" s="30"/>
      <c r="C99" s="30"/>
      <c r="D99" s="30"/>
      <c r="E99" s="30"/>
      <c r="F99" s="51"/>
      <c r="G99" s="30"/>
      <c r="H99" s="51"/>
      <c r="I99" s="23"/>
      <c r="J99" s="28" t="str">
        <f t="shared" ca="1" si="8"/>
        <v/>
      </c>
      <c r="K99" s="23"/>
      <c r="L99" s="29" t="str">
        <f t="shared" ca="1" si="9"/>
        <v/>
      </c>
      <c r="M99" s="23"/>
      <c r="N99" s="29" t="str">
        <f t="shared" ca="1" si="10"/>
        <v/>
      </c>
      <c r="O99" s="30"/>
      <c r="P99" s="30"/>
      <c r="Q99" s="131"/>
      <c r="R99" s="87"/>
      <c r="S99" s="87"/>
      <c r="T99" s="87"/>
      <c r="U99" s="51"/>
      <c r="V99" s="57"/>
      <c r="W99" s="57"/>
      <c r="X99" s="57"/>
      <c r="Y99" s="57"/>
      <c r="Z99" s="57"/>
      <c r="AA99" s="57"/>
      <c r="AB99" s="57"/>
      <c r="AC99" s="57"/>
      <c r="AD99" s="57"/>
      <c r="AE99" s="57"/>
      <c r="AF99" s="57"/>
      <c r="AG99" s="88">
        <f t="shared" si="11"/>
        <v>0</v>
      </c>
      <c r="AH99" s="133">
        <f>Table10[[#This Row],[Total de famílias atingidas
Total HHs reached
]]*5</f>
        <v>0</v>
      </c>
      <c r="AI99" s="61"/>
      <c r="AJ99" s="61"/>
      <c r="AK99" s="27"/>
      <c r="AL99" s="30"/>
      <c r="AM99" s="30"/>
      <c r="AN99" s="110" t="str">
        <f t="shared" si="7"/>
        <v>00</v>
      </c>
      <c r="AO99" s="110">
        <f ca="1">COUNTIF(AN$10:AN$99,Table9[[#This Row],[All data]])</f>
        <v>89</v>
      </c>
    </row>
    <row r="100" spans="1:41">
      <c r="A100" s="30"/>
      <c r="B100" s="30"/>
      <c r="C100" s="30"/>
      <c r="D100" s="30"/>
      <c r="E100" s="30"/>
      <c r="F100" s="51"/>
      <c r="G100" s="30"/>
      <c r="H100" s="51"/>
      <c r="I100" s="23"/>
      <c r="J100" s="28" t="str">
        <f t="shared" ca="1" si="8"/>
        <v/>
      </c>
      <c r="K100" s="23"/>
      <c r="L100" s="29" t="str">
        <f t="shared" ca="1" si="9"/>
        <v/>
      </c>
      <c r="M100" s="23"/>
      <c r="N100" s="29" t="str">
        <f t="shared" ca="1" si="10"/>
        <v/>
      </c>
      <c r="O100" s="30"/>
      <c r="P100" s="30"/>
      <c r="Q100" s="131"/>
      <c r="R100" s="87"/>
      <c r="S100" s="87"/>
      <c r="T100" s="87"/>
      <c r="U100" s="51"/>
      <c r="V100" s="57"/>
      <c r="W100" s="57"/>
      <c r="X100" s="57"/>
      <c r="Y100" s="57"/>
      <c r="Z100" s="57"/>
      <c r="AA100" s="57"/>
      <c r="AB100" s="57"/>
      <c r="AC100" s="57"/>
      <c r="AD100" s="57"/>
      <c r="AE100" s="57"/>
      <c r="AF100" s="57"/>
      <c r="AG100" s="88">
        <f t="shared" si="11"/>
        <v>0</v>
      </c>
      <c r="AH100" s="133">
        <f>Table10[[#This Row],[Total de famílias atingidas
Total HHs reached
]]*5</f>
        <v>0</v>
      </c>
      <c r="AI100" s="61"/>
      <c r="AJ100" s="61"/>
      <c r="AK100" s="27"/>
      <c r="AL100" s="30"/>
      <c r="AM100" s="30"/>
      <c r="AN100" s="110" t="str">
        <f t="shared" si="7"/>
        <v>00</v>
      </c>
      <c r="AO100" s="110">
        <f>COUNTIF(AN$10:AN$99,Table9[[#This Row],[All data]])</f>
        <v>0</v>
      </c>
    </row>
  </sheetData>
  <protectedRanges>
    <protectedRange sqref="L8 N8 J8" name="All Sheet_5"/>
    <protectedRange sqref="O8" name="All Sheet_2_3"/>
    <protectedRange sqref="J10:J100 L10:L100 N12:N91 O12:O14 N10:O11" name="All Sheet_7"/>
  </protectedRanges>
  <mergeCells count="11">
    <mergeCell ref="A4:C7"/>
    <mergeCell ref="AI4:AK7"/>
    <mergeCell ref="AC5:AF7"/>
    <mergeCell ref="V4:AF4"/>
    <mergeCell ref="D4:H7"/>
    <mergeCell ref="I4:T7"/>
    <mergeCell ref="AG4:AH4"/>
    <mergeCell ref="V7:X7"/>
    <mergeCell ref="Z7:AA7"/>
    <mergeCell ref="V5:AB6"/>
    <mergeCell ref="AG5:AH7"/>
  </mergeCells>
  <phoneticPr fontId="18" type="noConversion"/>
  <conditionalFormatting sqref="I33:I100">
    <cfRule type="expression" dxfId="5" priority="6">
      <formula>ISNA(J33)</formula>
    </cfRule>
  </conditionalFormatting>
  <conditionalFormatting sqref="I10:I32 K10:K100 M10:M100">
    <cfRule type="expression" dxfId="4" priority="7">
      <formula>ISNA(J10)</formula>
    </cfRule>
  </conditionalFormatting>
  <conditionalFormatting sqref="AK10:AK30">
    <cfRule type="containsText" dxfId="3" priority="1" operator="containsText" text="Planeado">
      <formula>NOT(ISERROR(SEARCH("Planeado",AK10)))</formula>
    </cfRule>
    <cfRule type="containsText" dxfId="2" priority="2" operator="containsText" text="Em curso">
      <formula>NOT(ISERROR(SEARCH("Em curso",AK10)))</formula>
    </cfRule>
    <cfRule type="containsText" dxfId="1" priority="3" operator="containsText" text="Concluido">
      <formula>NOT(ISERROR(SEARCH("Concluido",AK10)))</formula>
    </cfRule>
    <cfRule type="containsText" priority="4" operator="containsText" text="em curso">
      <formula>NOT(ISERROR(SEARCH("em curso",AK10)))</formula>
    </cfRule>
  </conditionalFormatting>
  <dataValidations count="7">
    <dataValidation type="date" operator="greaterThan" allowBlank="1" showInputMessage="1" showErrorMessage="1" error="Digite uma data válida nesta célula" sqref="AI10:AJ21" xr:uid="{CFC6A0F2-14DF-40CB-8C4E-1AD373D4A8CD}">
      <formula1>43466</formula1>
    </dataValidation>
    <dataValidation type="list" allowBlank="1" showInputMessage="1" showErrorMessage="1" sqref="AK10:AK30" xr:uid="{D7DB48A7-CCD1-4465-BA50-DD7F2021D3A6}">
      <formula1>LST_status</formula1>
    </dataValidation>
    <dataValidation type="list" allowBlank="1" showInputMessage="1" showErrorMessage="1" sqref="H10:H100 F10:F100" xr:uid="{C967BAA4-BAA5-455D-A471-D133E30C875E}">
      <formula1>LST_OrgType</formula1>
    </dataValidation>
    <dataValidation type="list" allowBlank="1" showInputMessage="1" showErrorMessage="1" sqref="K10:K100" xr:uid="{545EF984-9048-45D6-BDE8-4EC0D63542A0}">
      <formula1>OFFSET(Admin2,MATCH(J10,Admin1_Linked_Pcode,0)-1,0,COUNTIF(Admin1_Linked_Pcode,J10))</formula1>
    </dataValidation>
    <dataValidation type="list" allowBlank="1" showInputMessage="1" showErrorMessage="1" sqref="M10:M100" xr:uid="{DDEDD326-F026-4451-9987-8B76A8663121}">
      <formula1>OFFSET(Admin3,MATCH(L10,Admin2_Linked_Pcode,0)-1,0,COUNTIF(Admin2_Linked_Pcode,L10))</formula1>
    </dataValidation>
    <dataValidation type="list" allowBlank="1" showInputMessage="1" showErrorMessage="1" sqref="I10:I100" xr:uid="{3C41C099-30F9-4E43-B8F7-F33F85418574}">
      <formula1>Admin1</formula1>
    </dataValidation>
    <dataValidation type="list" allowBlank="1" showInputMessage="1" showErrorMessage="1" sqref="B10:B30" xr:uid="{0C99835E-47E8-4A44-A535-33DF94CFD90A}">
      <formula1>Event_Name</formula1>
    </dataValidation>
  </dataValidations>
  <pageMargins left="0.7" right="0.7" top="0.75" bottom="0.75" header="0.3" footer="0.3"/>
  <ignoredErrors>
    <ignoredError sqref="AH10 AH11:AH100" unlockedFormula="1"/>
  </ignoredErrors>
  <tableParts count="1">
    <tablePart r:id="rId1"/>
  </tableParts>
  <extLst>
    <ext xmlns:x14="http://schemas.microsoft.com/office/spreadsheetml/2009/9/main" uri="{CCE6A557-97BC-4b89-ADB6-D9C93CAAB3DF}">
      <x14:dataValidations xmlns:xm="http://schemas.microsoft.com/office/excel/2006/main" count="3">
        <x14:dataValidation type="list" allowBlank="1" showInputMessage="1" showErrorMessage="1" xr:uid="{35AF7B62-2FF6-46D3-914E-A26C57EDB9E9}">
          <x14:formula1>
            <xm:f>Lists!$Y$4:$Y$6</xm:f>
          </x14:formula1>
          <xm:sqref>R10:R30</xm:sqref>
        </x14:dataValidation>
        <x14:dataValidation type="list" allowBlank="1" showInputMessage="1" showErrorMessage="1" xr:uid="{4C5AFFAA-F99A-41A6-B2BE-34E77E8D1AB1}">
          <x14:formula1>
            <xm:f>Lists!$C$4:$C$14</xm:f>
          </x14:formula1>
          <xm:sqref>U10:U30</xm:sqref>
        </x14:dataValidation>
        <x14:dataValidation type="list" allowBlank="1" showInputMessage="1" showErrorMessage="1" xr:uid="{BA9B7E57-672F-49ED-B89E-C6DCB31BA1B7}">
          <x14:formula1>
            <xm:f>Lists!$AB$4:$AB$5</xm:f>
          </x14:formula1>
          <xm:sqref>Q10:Q100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D200"/>
  <sheetViews>
    <sheetView showGridLines="0" topLeftCell="T1" zoomScale="80" zoomScaleNormal="80" workbookViewId="0">
      <pane ySplit="3" topLeftCell="A4" activePane="bottomLeft" state="frozen"/>
      <selection activeCell="L1" sqref="L1"/>
      <selection pane="bottomLeft" activeCell="AB4" sqref="AB4"/>
    </sheetView>
  </sheetViews>
  <sheetFormatPr defaultRowHeight="14.5"/>
  <cols>
    <col min="1" max="1" width="3.36328125" customWidth="1"/>
    <col min="2" max="2" width="19.453125" customWidth="1"/>
    <col min="3" max="3" width="31.81640625" bestFit="1" customWidth="1"/>
    <col min="4" max="4" width="19.453125" customWidth="1"/>
    <col min="5" max="5" width="38.08984375" customWidth="1"/>
    <col min="6" max="6" width="4" customWidth="1"/>
    <col min="7" max="7" width="25.6328125" customWidth="1"/>
    <col min="8" max="8" width="30.54296875" bestFit="1" customWidth="1"/>
    <col min="9" max="9" width="3.6328125" customWidth="1"/>
    <col min="10" max="10" width="27" bestFit="1" customWidth="1"/>
    <col min="11" max="11" width="31.453125" customWidth="1"/>
    <col min="13" max="13" width="14.08984375" customWidth="1"/>
    <col min="14" max="14" width="23.1796875" customWidth="1"/>
    <col min="16" max="16" width="11.81640625" customWidth="1"/>
    <col min="17" max="17" width="19.453125" bestFit="1" customWidth="1"/>
    <col min="19" max="19" width="36.54296875" style="18" customWidth="1"/>
    <col min="20" max="20" width="39.54296875" style="17" customWidth="1"/>
    <col min="21" max="21" width="41.81640625" style="17" customWidth="1"/>
    <col min="23" max="23" width="15.36328125" bestFit="1" customWidth="1"/>
    <col min="25" max="25" width="12.6328125" customWidth="1"/>
    <col min="26" max="26" width="13.36328125" customWidth="1"/>
    <col min="30" max="30" width="67" customWidth="1"/>
  </cols>
  <sheetData>
    <row r="1" spans="2:30">
      <c r="B1" s="2" t="s">
        <v>467</v>
      </c>
      <c r="C1" s="2"/>
      <c r="D1" s="2"/>
      <c r="E1" s="1"/>
      <c r="G1" s="2" t="s">
        <v>468</v>
      </c>
      <c r="H1" s="2"/>
      <c r="J1" s="2" t="s">
        <v>486</v>
      </c>
      <c r="K1" s="2"/>
      <c r="M1" s="2" t="s">
        <v>490</v>
      </c>
      <c r="N1" s="2"/>
      <c r="P1" s="2" t="s">
        <v>495</v>
      </c>
      <c r="Q1" s="2"/>
      <c r="S1" s="15" t="s">
        <v>1150</v>
      </c>
      <c r="T1" s="16"/>
      <c r="U1" s="16"/>
      <c r="W1" s="15" t="s">
        <v>1451</v>
      </c>
      <c r="Y1" s="2" t="s">
        <v>1468</v>
      </c>
      <c r="Z1" s="2"/>
    </row>
    <row r="3" spans="2:30" ht="15" thickBot="1">
      <c r="B3" s="3" t="s">
        <v>511</v>
      </c>
      <c r="C3" s="3" t="s">
        <v>509</v>
      </c>
      <c r="D3" s="3" t="s">
        <v>1221</v>
      </c>
      <c r="E3" s="3" t="s">
        <v>1222</v>
      </c>
      <c r="G3" t="s">
        <v>512</v>
      </c>
      <c r="H3" t="s">
        <v>510</v>
      </c>
      <c r="J3" t="s">
        <v>513</v>
      </c>
      <c r="K3" t="s">
        <v>514</v>
      </c>
      <c r="M3" t="s">
        <v>515</v>
      </c>
      <c r="N3" t="s">
        <v>516</v>
      </c>
      <c r="P3" t="s">
        <v>517</v>
      </c>
      <c r="Q3" t="s">
        <v>518</v>
      </c>
      <c r="S3" s="18" t="s">
        <v>509</v>
      </c>
      <c r="T3" s="17" t="s">
        <v>1183</v>
      </c>
      <c r="U3" s="17" t="s">
        <v>1185</v>
      </c>
      <c r="W3" t="s">
        <v>1452</v>
      </c>
      <c r="Y3" t="s">
        <v>1469</v>
      </c>
      <c r="Z3" t="s">
        <v>1470</v>
      </c>
    </row>
    <row r="4" spans="2:30" ht="30" customHeight="1" thickBot="1">
      <c r="B4" s="3" t="s">
        <v>1223</v>
      </c>
      <c r="C4" s="3" t="s">
        <v>1464</v>
      </c>
      <c r="D4" s="19" t="s">
        <v>1224</v>
      </c>
      <c r="E4" s="3" t="s">
        <v>1186</v>
      </c>
      <c r="G4" t="s">
        <v>454</v>
      </c>
      <c r="H4" t="s">
        <v>454</v>
      </c>
      <c r="J4" t="s">
        <v>4</v>
      </c>
      <c r="K4" t="s">
        <v>475</v>
      </c>
      <c r="M4" t="s">
        <v>489</v>
      </c>
      <c r="N4" t="s">
        <v>1462</v>
      </c>
      <c r="P4" t="s">
        <v>494</v>
      </c>
      <c r="Q4" t="s">
        <v>1555</v>
      </c>
      <c r="S4" s="20" t="s">
        <v>1464</v>
      </c>
      <c r="T4" s="20" t="s">
        <v>1476</v>
      </c>
      <c r="U4" s="20" t="s">
        <v>1187</v>
      </c>
      <c r="W4" t="s">
        <v>1453</v>
      </c>
      <c r="Y4" t="s">
        <v>1471</v>
      </c>
      <c r="Z4" t="s">
        <v>1472</v>
      </c>
      <c r="AA4" t="s">
        <v>1485</v>
      </c>
      <c r="AB4" t="s">
        <v>1566</v>
      </c>
    </row>
    <row r="5" spans="2:30" ht="30" customHeight="1" thickBot="1">
      <c r="B5" s="3" t="s">
        <v>444</v>
      </c>
      <c r="C5" s="3" t="s">
        <v>453</v>
      </c>
      <c r="D5" s="19" t="s">
        <v>1225</v>
      </c>
      <c r="E5" s="3" t="s">
        <v>444</v>
      </c>
      <c r="G5" t="s">
        <v>460</v>
      </c>
      <c r="H5" t="s">
        <v>466</v>
      </c>
      <c r="J5" t="s">
        <v>0</v>
      </c>
      <c r="K5" t="s">
        <v>476</v>
      </c>
      <c r="M5" t="s">
        <v>487</v>
      </c>
      <c r="N5" t="s">
        <v>1463</v>
      </c>
      <c r="P5" t="s">
        <v>492</v>
      </c>
      <c r="Q5" t="s">
        <v>1554</v>
      </c>
      <c r="S5" s="20" t="s">
        <v>1464</v>
      </c>
      <c r="T5" s="20" t="s">
        <v>1483</v>
      </c>
      <c r="U5" s="20" t="s">
        <v>1188</v>
      </c>
      <c r="W5" t="s">
        <v>1454</v>
      </c>
      <c r="Y5" t="s">
        <v>1473</v>
      </c>
      <c r="Z5" t="s">
        <v>1474</v>
      </c>
      <c r="AA5" t="s">
        <v>1486</v>
      </c>
      <c r="AB5" t="s">
        <v>1567</v>
      </c>
      <c r="AD5" t="s">
        <v>1321</v>
      </c>
    </row>
    <row r="6" spans="2:30" ht="30" customHeight="1" thickBot="1">
      <c r="B6" s="3" t="s">
        <v>1159</v>
      </c>
      <c r="C6" s="3" t="s">
        <v>1184</v>
      </c>
      <c r="D6" s="19" t="s">
        <v>1238</v>
      </c>
      <c r="E6" s="3" t="s">
        <v>1239</v>
      </c>
      <c r="G6" t="s">
        <v>459</v>
      </c>
      <c r="H6" t="s">
        <v>465</v>
      </c>
      <c r="J6" t="s">
        <v>2</v>
      </c>
      <c r="K6" t="s">
        <v>477</v>
      </c>
      <c r="M6" t="s">
        <v>488</v>
      </c>
      <c r="N6" t="s">
        <v>491</v>
      </c>
      <c r="P6" t="s">
        <v>493</v>
      </c>
      <c r="Q6" t="s">
        <v>1553</v>
      </c>
      <c r="S6" s="20" t="s">
        <v>1464</v>
      </c>
      <c r="T6" s="20"/>
      <c r="U6" s="20" t="s">
        <v>1188</v>
      </c>
      <c r="W6" t="s">
        <v>1455</v>
      </c>
      <c r="Y6" t="s">
        <v>1475</v>
      </c>
      <c r="Z6" t="s">
        <v>1475</v>
      </c>
      <c r="AD6" t="s">
        <v>1323</v>
      </c>
    </row>
    <row r="7" spans="2:30" ht="30" customHeight="1" thickBot="1">
      <c r="B7" s="3" t="s">
        <v>1240</v>
      </c>
      <c r="C7" s="3" t="s">
        <v>1149</v>
      </c>
      <c r="D7" s="19" t="s">
        <v>1241</v>
      </c>
      <c r="E7" s="3" t="s">
        <v>1148</v>
      </c>
      <c r="G7" t="s">
        <v>455</v>
      </c>
      <c r="H7" t="s">
        <v>461</v>
      </c>
      <c r="J7" t="s">
        <v>469</v>
      </c>
      <c r="K7" t="s">
        <v>478</v>
      </c>
      <c r="S7" s="20" t="s">
        <v>453</v>
      </c>
      <c r="T7" s="20" t="s">
        <v>1180</v>
      </c>
      <c r="U7" s="20" t="s">
        <v>1218</v>
      </c>
      <c r="W7" t="s">
        <v>1456</v>
      </c>
      <c r="AD7" t="s">
        <v>1318</v>
      </c>
    </row>
    <row r="8" spans="2:30" ht="30" customHeight="1" thickBot="1">
      <c r="B8" s="3" t="s">
        <v>440</v>
      </c>
      <c r="C8" s="3" t="s">
        <v>447</v>
      </c>
      <c r="D8" s="19" t="s">
        <v>1226</v>
      </c>
      <c r="E8" s="3" t="s">
        <v>1227</v>
      </c>
      <c r="G8" t="s">
        <v>456</v>
      </c>
      <c r="H8" t="s">
        <v>462</v>
      </c>
      <c r="J8" t="s">
        <v>506</v>
      </c>
      <c r="K8" t="s">
        <v>507</v>
      </c>
      <c r="S8" s="20" t="s">
        <v>453</v>
      </c>
      <c r="T8" s="20" t="s">
        <v>1181</v>
      </c>
      <c r="U8" s="20" t="s">
        <v>1219</v>
      </c>
      <c r="AD8" t="s">
        <v>1320</v>
      </c>
    </row>
    <row r="9" spans="2:30" ht="30" customHeight="1" thickBot="1">
      <c r="B9" s="3" t="s">
        <v>443</v>
      </c>
      <c r="C9" s="3" t="s">
        <v>450</v>
      </c>
      <c r="D9" s="19" t="s">
        <v>1228</v>
      </c>
      <c r="E9" s="3" t="s">
        <v>1229</v>
      </c>
      <c r="G9" t="s">
        <v>457</v>
      </c>
      <c r="H9" t="s">
        <v>463</v>
      </c>
      <c r="J9" t="s">
        <v>505</v>
      </c>
      <c r="K9" t="s">
        <v>508</v>
      </c>
      <c r="S9" s="20" t="s">
        <v>453</v>
      </c>
      <c r="T9" s="20" t="s">
        <v>1182</v>
      </c>
      <c r="U9" s="20" t="s">
        <v>1220</v>
      </c>
      <c r="AD9" t="s">
        <v>1322</v>
      </c>
    </row>
    <row r="10" spans="2:30" ht="30" customHeight="1" thickBot="1">
      <c r="B10" s="3" t="s">
        <v>445</v>
      </c>
      <c r="C10" s="3" t="s">
        <v>451</v>
      </c>
      <c r="D10" s="19" t="s">
        <v>1230</v>
      </c>
      <c r="E10" s="3" t="s">
        <v>1231</v>
      </c>
      <c r="G10" t="s">
        <v>458</v>
      </c>
      <c r="H10" t="s">
        <v>464</v>
      </c>
      <c r="J10" t="s">
        <v>3</v>
      </c>
      <c r="K10" t="s">
        <v>479</v>
      </c>
      <c r="S10" s="20" t="s">
        <v>453</v>
      </c>
      <c r="T10" s="20" t="s">
        <v>1161</v>
      </c>
      <c r="U10" s="20" t="s">
        <v>1199</v>
      </c>
      <c r="AD10" t="s">
        <v>1316</v>
      </c>
    </row>
    <row r="11" spans="2:30" ht="30" customHeight="1" thickBot="1">
      <c r="B11" s="3" t="s">
        <v>446</v>
      </c>
      <c r="C11" s="3" t="s">
        <v>452</v>
      </c>
      <c r="D11" s="19" t="s">
        <v>1232</v>
      </c>
      <c r="E11" s="3" t="s">
        <v>1233</v>
      </c>
      <c r="J11" t="s">
        <v>470</v>
      </c>
      <c r="K11" t="s">
        <v>480</v>
      </c>
      <c r="S11" s="20" t="s">
        <v>1184</v>
      </c>
      <c r="T11" s="20" t="s">
        <v>1159</v>
      </c>
      <c r="U11" s="20" t="s">
        <v>1184</v>
      </c>
      <c r="AD11" t="s">
        <v>1324</v>
      </c>
    </row>
    <row r="12" spans="2:30" ht="30" customHeight="1" thickBot="1">
      <c r="B12" s="3" t="s">
        <v>442</v>
      </c>
      <c r="C12" s="3" t="s">
        <v>449</v>
      </c>
      <c r="D12" s="19" t="s">
        <v>1234</v>
      </c>
      <c r="E12" s="3" t="s">
        <v>1195</v>
      </c>
      <c r="J12" t="s">
        <v>434</v>
      </c>
      <c r="K12" t="s">
        <v>434</v>
      </c>
      <c r="S12" s="20" t="s">
        <v>1184</v>
      </c>
      <c r="T12" s="20" t="s">
        <v>1242</v>
      </c>
      <c r="U12" s="20" t="s">
        <v>1263</v>
      </c>
      <c r="AD12" t="s">
        <v>1319</v>
      </c>
    </row>
    <row r="13" spans="2:30" ht="30" customHeight="1" thickBot="1">
      <c r="B13" s="3" t="s">
        <v>1113</v>
      </c>
      <c r="C13" s="3" t="s">
        <v>1114</v>
      </c>
      <c r="D13" s="19" t="s">
        <v>1235</v>
      </c>
      <c r="E13" s="3" t="s">
        <v>1212</v>
      </c>
      <c r="J13" t="s">
        <v>437</v>
      </c>
      <c r="K13" t="s">
        <v>437</v>
      </c>
      <c r="S13" s="20" t="s">
        <v>1184</v>
      </c>
      <c r="T13" s="20" t="s">
        <v>1243</v>
      </c>
      <c r="U13" s="20" t="s">
        <v>1264</v>
      </c>
      <c r="AD13" t="s">
        <v>1317</v>
      </c>
    </row>
    <row r="14" spans="2:30" ht="30" customHeight="1" thickBot="1">
      <c r="B14" s="3" t="s">
        <v>441</v>
      </c>
      <c r="C14" s="3" t="s">
        <v>448</v>
      </c>
      <c r="D14" s="19" t="s">
        <v>1236</v>
      </c>
      <c r="E14" s="3" t="s">
        <v>1237</v>
      </c>
      <c r="J14" t="s">
        <v>435</v>
      </c>
      <c r="K14" t="s">
        <v>435</v>
      </c>
      <c r="S14" s="20" t="s">
        <v>1184</v>
      </c>
      <c r="T14" s="20" t="s">
        <v>1244</v>
      </c>
      <c r="U14" s="20" t="s">
        <v>1265</v>
      </c>
      <c r="AD14" t="s">
        <v>1313</v>
      </c>
    </row>
    <row r="15" spans="2:30" ht="30" customHeight="1" thickBot="1">
      <c r="J15" t="s">
        <v>438</v>
      </c>
      <c r="K15" t="s">
        <v>438</v>
      </c>
      <c r="S15" s="20" t="s">
        <v>1149</v>
      </c>
      <c r="T15" s="20" t="s">
        <v>1151</v>
      </c>
      <c r="U15" s="20" t="s">
        <v>1189</v>
      </c>
      <c r="AD15" t="s">
        <v>1314</v>
      </c>
    </row>
    <row r="16" spans="2:30" ht="30" customHeight="1" thickBot="1">
      <c r="J16" t="s">
        <v>9</v>
      </c>
      <c r="K16" t="s">
        <v>9</v>
      </c>
      <c r="S16" s="20" t="s">
        <v>1149</v>
      </c>
      <c r="T16" s="20" t="s">
        <v>1152</v>
      </c>
      <c r="U16" s="20" t="s">
        <v>1190</v>
      </c>
      <c r="AD16" t="s">
        <v>1315</v>
      </c>
    </row>
    <row r="17" spans="10:30" ht="30" customHeight="1" thickBot="1">
      <c r="J17" t="s">
        <v>439</v>
      </c>
      <c r="K17" t="s">
        <v>439</v>
      </c>
      <c r="S17" s="20" t="s">
        <v>1149</v>
      </c>
      <c r="T17" s="20" t="s">
        <v>1153</v>
      </c>
      <c r="U17" s="20" t="s">
        <v>1191</v>
      </c>
      <c r="AD17" t="s">
        <v>1157</v>
      </c>
    </row>
    <row r="18" spans="10:30" ht="30" customHeight="1" thickBot="1">
      <c r="J18" t="s">
        <v>496</v>
      </c>
      <c r="K18" t="s">
        <v>436</v>
      </c>
      <c r="S18" s="20" t="s">
        <v>1149</v>
      </c>
      <c r="T18" s="20" t="s">
        <v>1154</v>
      </c>
      <c r="U18" s="20" t="s">
        <v>1192</v>
      </c>
      <c r="AD18" t="s">
        <v>1294</v>
      </c>
    </row>
    <row r="19" spans="10:30" ht="30" customHeight="1" thickBot="1">
      <c r="J19" t="s">
        <v>471</v>
      </c>
      <c r="K19" t="s">
        <v>481</v>
      </c>
      <c r="S19" s="20" t="s">
        <v>1149</v>
      </c>
      <c r="T19" s="20" t="s">
        <v>1155</v>
      </c>
      <c r="U19" s="20" t="s">
        <v>1193</v>
      </c>
      <c r="AD19" t="s">
        <v>1161</v>
      </c>
    </row>
    <row r="20" spans="10:30" ht="30" customHeight="1" thickBot="1">
      <c r="J20" t="s">
        <v>472</v>
      </c>
      <c r="K20" t="s">
        <v>482</v>
      </c>
      <c r="S20" s="20" t="s">
        <v>1149</v>
      </c>
      <c r="T20" s="20" t="s">
        <v>1156</v>
      </c>
      <c r="U20" s="20" t="s">
        <v>1194</v>
      </c>
      <c r="AD20" t="s">
        <v>1160</v>
      </c>
    </row>
    <row r="21" spans="10:30" ht="30" customHeight="1" thickBot="1">
      <c r="J21" t="s">
        <v>473</v>
      </c>
      <c r="K21" t="s">
        <v>483</v>
      </c>
      <c r="S21" s="20" t="s">
        <v>447</v>
      </c>
      <c r="T21" s="20" t="s">
        <v>1245</v>
      </c>
      <c r="U21" s="20" t="s">
        <v>1266</v>
      </c>
      <c r="AD21" t="s">
        <v>1159</v>
      </c>
    </row>
    <row r="22" spans="10:30" ht="30" customHeight="1" thickBot="1">
      <c r="J22" t="s">
        <v>474</v>
      </c>
      <c r="K22" t="s">
        <v>484</v>
      </c>
      <c r="S22" s="20" t="s">
        <v>447</v>
      </c>
      <c r="T22" s="20" t="s">
        <v>1246</v>
      </c>
      <c r="U22" s="20" t="s">
        <v>1267</v>
      </c>
      <c r="AD22" t="s">
        <v>1300</v>
      </c>
    </row>
    <row r="23" spans="10:30" ht="30" customHeight="1" thickBot="1">
      <c r="J23" t="s">
        <v>1</v>
      </c>
      <c r="K23" t="s">
        <v>485</v>
      </c>
      <c r="S23" s="20" t="s">
        <v>447</v>
      </c>
      <c r="T23" s="20" t="s">
        <v>1247</v>
      </c>
      <c r="U23" s="20" t="s">
        <v>1268</v>
      </c>
      <c r="AD23" t="s">
        <v>1305</v>
      </c>
    </row>
    <row r="24" spans="10:30" ht="30" customHeight="1" thickBot="1">
      <c r="S24" s="20" t="s">
        <v>450</v>
      </c>
      <c r="T24" s="20"/>
      <c r="U24" s="20"/>
      <c r="AD24" t="s">
        <v>1170</v>
      </c>
    </row>
    <row r="25" spans="10:30" ht="30" customHeight="1" thickBot="1">
      <c r="S25" s="20" t="s">
        <v>451</v>
      </c>
      <c r="T25" s="20" t="s">
        <v>1165</v>
      </c>
      <c r="U25" s="20" t="s">
        <v>1269</v>
      </c>
      <c r="AD25" t="s">
        <v>1262</v>
      </c>
    </row>
    <row r="26" spans="10:30" ht="30" customHeight="1" thickBot="1">
      <c r="S26" s="20" t="s">
        <v>451</v>
      </c>
      <c r="T26" s="20" t="s">
        <v>1166</v>
      </c>
      <c r="U26" s="20" t="s">
        <v>1270</v>
      </c>
      <c r="AD26" t="s">
        <v>1260</v>
      </c>
    </row>
    <row r="27" spans="10:30" ht="30" customHeight="1" thickBot="1">
      <c r="S27" s="20" t="s">
        <v>451</v>
      </c>
      <c r="T27" s="20" t="s">
        <v>1167</v>
      </c>
      <c r="U27" s="20" t="s">
        <v>1271</v>
      </c>
      <c r="AD27" t="s">
        <v>1307</v>
      </c>
    </row>
    <row r="28" spans="10:30" ht="30" customHeight="1" thickBot="1">
      <c r="S28" s="20" t="s">
        <v>451</v>
      </c>
      <c r="T28" s="20" t="s">
        <v>1168</v>
      </c>
      <c r="U28" s="20" t="s">
        <v>1205</v>
      </c>
      <c r="AD28" t="s">
        <v>1298</v>
      </c>
    </row>
    <row r="29" spans="10:30" ht="30" customHeight="1" thickBot="1">
      <c r="S29" s="20" t="s">
        <v>451</v>
      </c>
      <c r="T29" s="20" t="s">
        <v>1169</v>
      </c>
      <c r="U29" s="20" t="s">
        <v>1206</v>
      </c>
      <c r="AD29" t="s">
        <v>1297</v>
      </c>
    </row>
    <row r="30" spans="10:30" ht="30" customHeight="1" thickBot="1">
      <c r="S30" s="20" t="s">
        <v>451</v>
      </c>
      <c r="T30" s="20" t="s">
        <v>1170</v>
      </c>
      <c r="U30" s="20" t="s">
        <v>1272</v>
      </c>
      <c r="AD30" t="s">
        <v>1330</v>
      </c>
    </row>
    <row r="31" spans="10:30" ht="30" customHeight="1" thickBot="1">
      <c r="S31" s="20" t="s">
        <v>451</v>
      </c>
      <c r="T31" s="20" t="s">
        <v>1171</v>
      </c>
      <c r="U31" s="20" t="s">
        <v>1273</v>
      </c>
      <c r="AD31" t="s">
        <v>1176</v>
      </c>
    </row>
    <row r="32" spans="10:30" ht="30" customHeight="1" thickBot="1">
      <c r="S32" s="20" t="s">
        <v>452</v>
      </c>
      <c r="T32" s="20" t="s">
        <v>1254</v>
      </c>
      <c r="U32" s="20" t="s">
        <v>1274</v>
      </c>
      <c r="AD32" t="s">
        <v>1253</v>
      </c>
    </row>
    <row r="33" spans="19:30" ht="30" customHeight="1" thickBot="1">
      <c r="S33" s="20" t="s">
        <v>452</v>
      </c>
      <c r="T33" s="20" t="s">
        <v>1255</v>
      </c>
      <c r="U33" s="20" t="s">
        <v>1275</v>
      </c>
      <c r="AD33" t="s">
        <v>1295</v>
      </c>
    </row>
    <row r="34" spans="19:30" ht="30" customHeight="1" thickBot="1">
      <c r="S34" s="20" t="s">
        <v>452</v>
      </c>
      <c r="T34" s="20" t="s">
        <v>1256</v>
      </c>
      <c r="U34" s="20" t="s">
        <v>1276</v>
      </c>
      <c r="AD34" t="s">
        <v>1299</v>
      </c>
    </row>
    <row r="35" spans="19:30" ht="30" customHeight="1" thickBot="1">
      <c r="S35" s="20" t="s">
        <v>452</v>
      </c>
      <c r="T35" s="20" t="s">
        <v>1257</v>
      </c>
      <c r="U35" s="20" t="s">
        <v>1277</v>
      </c>
      <c r="AD35" t="s">
        <v>1327</v>
      </c>
    </row>
    <row r="36" spans="19:30" ht="30" customHeight="1" thickBot="1">
      <c r="S36" s="20" t="s">
        <v>452</v>
      </c>
      <c r="T36" s="20" t="s">
        <v>1258</v>
      </c>
      <c r="U36" s="20" t="s">
        <v>1278</v>
      </c>
      <c r="AD36" t="s">
        <v>1304</v>
      </c>
    </row>
    <row r="37" spans="19:30" ht="30" customHeight="1" thickBot="1">
      <c r="S37" s="20" t="s">
        <v>452</v>
      </c>
      <c r="T37" s="20" t="s">
        <v>1248</v>
      </c>
      <c r="U37" s="20" t="s">
        <v>1279</v>
      </c>
      <c r="AD37" t="s">
        <v>1301</v>
      </c>
    </row>
    <row r="38" spans="19:30" ht="30" customHeight="1" thickBot="1">
      <c r="S38" s="20" t="s">
        <v>452</v>
      </c>
      <c r="T38" s="20" t="s">
        <v>1249</v>
      </c>
      <c r="U38" s="20" t="s">
        <v>1280</v>
      </c>
      <c r="AD38" t="s">
        <v>1328</v>
      </c>
    </row>
    <row r="39" spans="19:30" ht="30" customHeight="1" thickBot="1">
      <c r="S39" s="20" t="s">
        <v>452</v>
      </c>
      <c r="T39" s="20" t="s">
        <v>1250</v>
      </c>
      <c r="U39" s="20" t="s">
        <v>1281</v>
      </c>
      <c r="AD39" t="s">
        <v>1287</v>
      </c>
    </row>
    <row r="40" spans="19:30" ht="30" customHeight="1" thickBot="1">
      <c r="S40" s="20" t="s">
        <v>452</v>
      </c>
      <c r="T40" s="20" t="s">
        <v>1251</v>
      </c>
      <c r="U40" s="20" t="s">
        <v>1282</v>
      </c>
      <c r="AD40" t="s">
        <v>1309</v>
      </c>
    </row>
    <row r="41" spans="19:30" ht="30" customHeight="1" thickBot="1">
      <c r="S41" s="20" t="s">
        <v>452</v>
      </c>
      <c r="T41" s="20" t="s">
        <v>1252</v>
      </c>
      <c r="U41" s="20" t="s">
        <v>1283</v>
      </c>
      <c r="AD41" t="s">
        <v>1288</v>
      </c>
    </row>
    <row r="42" spans="19:30" ht="30" customHeight="1" thickBot="1">
      <c r="S42" s="20" t="s">
        <v>452</v>
      </c>
      <c r="T42" s="20" t="s">
        <v>1253</v>
      </c>
      <c r="U42" s="20" t="s">
        <v>1284</v>
      </c>
      <c r="AD42" t="s">
        <v>1310</v>
      </c>
    </row>
    <row r="43" spans="19:30" ht="30" customHeight="1" thickBot="1">
      <c r="S43" s="20" t="s">
        <v>452</v>
      </c>
      <c r="T43" s="20" t="s">
        <v>1259</v>
      </c>
      <c r="U43" s="20" t="s">
        <v>1285</v>
      </c>
      <c r="AD43" t="s">
        <v>1285</v>
      </c>
    </row>
    <row r="44" spans="19:30" ht="30" customHeight="1" thickBot="1">
      <c r="S44" s="20" t="s">
        <v>452</v>
      </c>
      <c r="T44" s="20" t="s">
        <v>1260</v>
      </c>
      <c r="U44" s="20" t="s">
        <v>1286</v>
      </c>
      <c r="AD44" t="s">
        <v>1308</v>
      </c>
    </row>
    <row r="45" spans="19:30" ht="30" customHeight="1" thickBot="1">
      <c r="S45" s="20" t="s">
        <v>452</v>
      </c>
      <c r="T45" s="20" t="s">
        <v>1261</v>
      </c>
      <c r="U45" s="20" t="s">
        <v>1287</v>
      </c>
      <c r="AD45" t="s">
        <v>1311</v>
      </c>
    </row>
    <row r="46" spans="19:30" ht="30" customHeight="1" thickBot="1">
      <c r="S46" s="20" t="s">
        <v>452</v>
      </c>
      <c r="T46" s="20" t="s">
        <v>1262</v>
      </c>
      <c r="U46" s="20" t="s">
        <v>1288</v>
      </c>
      <c r="AD46" t="s">
        <v>1312</v>
      </c>
    </row>
    <row r="47" spans="19:30" ht="30" customHeight="1" thickBot="1">
      <c r="S47" s="20" t="s">
        <v>452</v>
      </c>
      <c r="T47" s="20" t="s">
        <v>1332</v>
      </c>
      <c r="U47" s="20" t="s">
        <v>1309</v>
      </c>
      <c r="AD47" t="s">
        <v>1162</v>
      </c>
    </row>
    <row r="48" spans="19:30" ht="30" customHeight="1" thickBot="1">
      <c r="S48" s="20" t="s">
        <v>452</v>
      </c>
      <c r="T48" s="20" t="s">
        <v>1333</v>
      </c>
      <c r="U48" s="20" t="s">
        <v>1334</v>
      </c>
      <c r="AD48" t="s">
        <v>1254</v>
      </c>
    </row>
    <row r="49" spans="19:30" ht="30" customHeight="1" thickBot="1">
      <c r="S49" s="20" t="s">
        <v>452</v>
      </c>
      <c r="T49" s="20" t="s">
        <v>1335</v>
      </c>
      <c r="U49" s="20" t="s">
        <v>1336</v>
      </c>
      <c r="AD49" t="s">
        <v>1274</v>
      </c>
    </row>
    <row r="50" spans="19:30" ht="30" customHeight="1" thickBot="1">
      <c r="S50" s="20" t="s">
        <v>449</v>
      </c>
      <c r="T50" s="20" t="s">
        <v>1157</v>
      </c>
      <c r="U50" s="20" t="s">
        <v>1196</v>
      </c>
      <c r="AD50" t="s">
        <v>1277</v>
      </c>
    </row>
    <row r="51" spans="19:30" ht="30" customHeight="1" thickBot="1">
      <c r="S51" s="20" t="s">
        <v>449</v>
      </c>
      <c r="T51" s="20" t="s">
        <v>1158</v>
      </c>
      <c r="U51" s="20" t="s">
        <v>1197</v>
      </c>
      <c r="AD51" t="s">
        <v>1278</v>
      </c>
    </row>
    <row r="52" spans="19:30" ht="30" customHeight="1" thickBot="1">
      <c r="S52" s="20" t="s">
        <v>449</v>
      </c>
      <c r="T52" s="20" t="s">
        <v>1159</v>
      </c>
      <c r="U52" s="20" t="s">
        <v>1184</v>
      </c>
      <c r="AD52" t="s">
        <v>1275</v>
      </c>
    </row>
    <row r="53" spans="19:30" ht="30" customHeight="1" thickBot="1">
      <c r="S53" s="20" t="s">
        <v>449</v>
      </c>
      <c r="T53" s="20" t="s">
        <v>1160</v>
      </c>
      <c r="U53" s="20" t="s">
        <v>1198</v>
      </c>
      <c r="AD53" t="s">
        <v>1258</v>
      </c>
    </row>
    <row r="54" spans="19:30" ht="30" customHeight="1" thickBot="1">
      <c r="S54" s="20" t="s">
        <v>449</v>
      </c>
      <c r="T54" s="20" t="s">
        <v>1161</v>
      </c>
      <c r="U54" s="20" t="s">
        <v>1199</v>
      </c>
      <c r="AD54" t="s">
        <v>1256</v>
      </c>
    </row>
    <row r="55" spans="19:30" ht="30" customHeight="1" thickBot="1">
      <c r="S55" s="20" t="s">
        <v>449</v>
      </c>
      <c r="T55" s="20" t="s">
        <v>1162</v>
      </c>
      <c r="U55" s="20" t="s">
        <v>1200</v>
      </c>
      <c r="AD55" t="s">
        <v>1276</v>
      </c>
    </row>
    <row r="56" spans="19:30" ht="30" customHeight="1" thickBot="1">
      <c r="S56" s="20" t="s">
        <v>449</v>
      </c>
      <c r="T56" s="20" t="s">
        <v>1163</v>
      </c>
      <c r="U56" s="20" t="s">
        <v>1201</v>
      </c>
      <c r="AD56" t="s">
        <v>1296</v>
      </c>
    </row>
    <row r="57" spans="19:30" ht="30" customHeight="1" thickBot="1">
      <c r="S57" s="20" t="s">
        <v>449</v>
      </c>
      <c r="T57" s="20" t="s">
        <v>1164</v>
      </c>
      <c r="U57" s="20" t="s">
        <v>1202</v>
      </c>
      <c r="AD57" t="s">
        <v>1302</v>
      </c>
    </row>
    <row r="58" spans="19:30" ht="30" customHeight="1" thickBot="1">
      <c r="S58" s="20" t="s">
        <v>449</v>
      </c>
      <c r="T58" s="20" t="s">
        <v>1165</v>
      </c>
      <c r="U58" s="20" t="s">
        <v>1203</v>
      </c>
      <c r="AD58" t="s">
        <v>1290</v>
      </c>
    </row>
    <row r="59" spans="19:30" ht="30" customHeight="1" thickBot="1">
      <c r="S59" s="20" t="s">
        <v>449</v>
      </c>
      <c r="T59" s="20" t="s">
        <v>1166</v>
      </c>
      <c r="U59" s="20" t="s">
        <v>1204</v>
      </c>
      <c r="AD59" t="s">
        <v>449</v>
      </c>
    </row>
    <row r="60" spans="19:30" ht="30" customHeight="1" thickBot="1">
      <c r="S60" s="20" t="s">
        <v>449</v>
      </c>
      <c r="T60" s="20" t="s">
        <v>1169</v>
      </c>
      <c r="U60" s="20" t="s">
        <v>1206</v>
      </c>
      <c r="AD60" t="s">
        <v>1163</v>
      </c>
    </row>
    <row r="61" spans="19:30" ht="30" customHeight="1" thickBot="1">
      <c r="S61" s="20" t="s">
        <v>449</v>
      </c>
      <c r="T61" s="20" t="s">
        <v>1170</v>
      </c>
      <c r="U61" s="20" t="s">
        <v>1207</v>
      </c>
      <c r="AD61" t="s">
        <v>1303</v>
      </c>
    </row>
    <row r="62" spans="19:30" ht="30" customHeight="1" thickBot="1">
      <c r="S62" s="20" t="s">
        <v>449</v>
      </c>
      <c r="T62" s="20" t="s">
        <v>1171</v>
      </c>
      <c r="U62" s="20" t="s">
        <v>1208</v>
      </c>
      <c r="AD62" t="s">
        <v>1326</v>
      </c>
    </row>
    <row r="63" spans="19:30" ht="30" customHeight="1" thickBot="1">
      <c r="S63" s="20" t="s">
        <v>449</v>
      </c>
      <c r="T63" s="20" t="s">
        <v>1172</v>
      </c>
      <c r="U63" s="20" t="s">
        <v>1209</v>
      </c>
      <c r="AD63" t="s">
        <v>1164</v>
      </c>
    </row>
    <row r="64" spans="19:30" ht="30" customHeight="1" thickBot="1">
      <c r="S64" s="20" t="s">
        <v>449</v>
      </c>
      <c r="T64" s="20" t="s">
        <v>1173</v>
      </c>
      <c r="U64" s="20" t="s">
        <v>1210</v>
      </c>
      <c r="AD64" t="s">
        <v>1158</v>
      </c>
    </row>
    <row r="65" spans="19:30" ht="30" customHeight="1" thickBot="1">
      <c r="S65" s="20" t="s">
        <v>449</v>
      </c>
      <c r="T65" s="20" t="s">
        <v>1174</v>
      </c>
      <c r="U65" s="20" t="s">
        <v>1211</v>
      </c>
      <c r="AD65" t="s">
        <v>1174</v>
      </c>
    </row>
    <row r="66" spans="19:30" ht="30" customHeight="1" thickBot="1">
      <c r="S66" s="20" t="s">
        <v>1114</v>
      </c>
      <c r="T66" s="20" t="s">
        <v>1175</v>
      </c>
      <c r="U66" s="20" t="s">
        <v>1213</v>
      </c>
      <c r="AD66" t="s">
        <v>1283</v>
      </c>
    </row>
    <row r="67" spans="19:30" ht="30" customHeight="1" thickBot="1">
      <c r="S67" s="20" t="s">
        <v>1114</v>
      </c>
      <c r="T67" s="20" t="s">
        <v>1176</v>
      </c>
      <c r="U67" s="20" t="s">
        <v>1214</v>
      </c>
      <c r="AD67" t="s">
        <v>1282</v>
      </c>
    </row>
    <row r="68" spans="19:30" ht="30" customHeight="1" thickBot="1">
      <c r="S68" s="20" t="s">
        <v>1114</v>
      </c>
      <c r="T68" s="20" t="s">
        <v>1177</v>
      </c>
      <c r="U68" s="20" t="s">
        <v>1215</v>
      </c>
      <c r="AD68" t="s">
        <v>1281</v>
      </c>
    </row>
    <row r="69" spans="19:30" ht="30" customHeight="1" thickBot="1">
      <c r="S69" s="20" t="s">
        <v>1114</v>
      </c>
      <c r="T69" s="20" t="s">
        <v>1178</v>
      </c>
      <c r="U69" s="20" t="s">
        <v>1216</v>
      </c>
      <c r="AD69" t="s">
        <v>1284</v>
      </c>
    </row>
    <row r="70" spans="19:30" ht="30" customHeight="1" thickBot="1">
      <c r="S70" s="20" t="s">
        <v>1114</v>
      </c>
      <c r="T70" s="20" t="s">
        <v>1179</v>
      </c>
      <c r="U70" s="20" t="s">
        <v>1217</v>
      </c>
      <c r="AD70" t="s">
        <v>1279</v>
      </c>
    </row>
    <row r="71" spans="19:30" ht="30" customHeight="1" thickBot="1">
      <c r="S71" s="20" t="s">
        <v>1289</v>
      </c>
      <c r="T71" s="20"/>
      <c r="U71" s="20"/>
      <c r="AD71" t="s">
        <v>1306</v>
      </c>
    </row>
    <row r="72" spans="19:30" ht="30" customHeight="1" thickBot="1">
      <c r="S72" s="20"/>
      <c r="T72" s="20"/>
      <c r="U72" s="20"/>
      <c r="AD72" t="s">
        <v>444</v>
      </c>
    </row>
    <row r="73" spans="19:30" ht="30" customHeight="1" thickBot="1">
      <c r="S73" s="20"/>
      <c r="T73" s="20"/>
      <c r="U73" s="20"/>
    </row>
    <row r="74" spans="19:30" ht="30" customHeight="1" thickBot="1">
      <c r="S74" s="20"/>
      <c r="T74" s="20"/>
      <c r="U74" s="20"/>
    </row>
    <row r="75" spans="19:30" ht="30" customHeight="1" thickBot="1">
      <c r="S75" s="20"/>
      <c r="T75" s="20"/>
      <c r="U75" s="20"/>
    </row>
    <row r="76" spans="19:30" ht="30" customHeight="1"/>
    <row r="77" spans="19:30" ht="30" customHeight="1"/>
    <row r="78" spans="19:30" ht="30" customHeight="1"/>
    <row r="79" spans="19:30" ht="30" customHeight="1"/>
    <row r="80" spans="19:3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sheetData>
  <pageMargins left="0.7" right="0.7" top="0.75" bottom="0.75" header="0.3" footer="0.3"/>
  <pageSetup orientation="portrait" r:id="rId1"/>
  <tableParts count="8">
    <tablePart r:id="rId2"/>
    <tablePart r:id="rId3"/>
    <tablePart r:id="rId4"/>
    <tablePart r:id="rId5"/>
    <tablePart r:id="rId6"/>
    <tablePart r:id="rId7"/>
    <tablePart r:id="rId8"/>
    <tablePart r:id="rId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C412"/>
  <sheetViews>
    <sheetView workbookViewId="0">
      <selection activeCell="P7" sqref="P7"/>
    </sheetView>
  </sheetViews>
  <sheetFormatPr defaultColWidth="8.81640625" defaultRowHeight="12"/>
  <cols>
    <col min="1" max="1" width="3.6328125" style="9" customWidth="1"/>
    <col min="2" max="2" width="15.6328125" style="9" customWidth="1"/>
    <col min="3" max="3" width="10.6328125" style="9" customWidth="1"/>
    <col min="4" max="4" width="4.36328125" style="9" customWidth="1"/>
    <col min="5" max="5" width="15.6328125" style="9" customWidth="1"/>
    <col min="6" max="6" width="10.6328125" style="9" customWidth="1"/>
    <col min="7" max="7" width="15.6328125" style="9" customWidth="1"/>
    <col min="8" max="8" width="10.6328125" style="9" customWidth="1"/>
    <col min="9" max="9" width="2.6328125" style="9" customWidth="1"/>
    <col min="10" max="10" width="15.6328125" style="9" customWidth="1"/>
    <col min="11" max="11" width="12.1796875" style="9" customWidth="1"/>
    <col min="12" max="12" width="15.6328125" style="9" customWidth="1"/>
    <col min="13" max="13" width="12.1796875" style="9" customWidth="1"/>
    <col min="14" max="15" width="8.81640625" style="9"/>
    <col min="16" max="16" width="8.81640625" style="9" customWidth="1"/>
    <col min="17" max="17" width="10.6328125" style="9" customWidth="1"/>
    <col min="18" max="19" width="15.6328125" style="9" customWidth="1"/>
    <col min="20" max="20" width="10.6328125" style="9" customWidth="1"/>
    <col min="21" max="21" width="15.6328125" style="9" customWidth="1"/>
    <col min="22" max="22" width="10.6328125" style="9" customWidth="1"/>
    <col min="23" max="23" width="15.6328125" style="9" customWidth="1"/>
    <col min="24" max="24" width="10.6328125" style="9" customWidth="1"/>
    <col min="25" max="25" width="19.81640625" style="9" bestFit="1" customWidth="1"/>
    <col min="26" max="26" width="10.6328125" style="9" customWidth="1"/>
    <col min="27" max="27" width="12" style="9" bestFit="1" customWidth="1"/>
    <col min="28" max="28" width="47.81640625" style="9" bestFit="1" customWidth="1"/>
    <col min="29" max="30" width="11.6328125" style="9" bestFit="1" customWidth="1"/>
    <col min="31" max="16384" width="8.81640625" style="9"/>
  </cols>
  <sheetData>
    <row r="1" spans="2:29" s="5" customFormat="1" ht="65.25" customHeight="1">
      <c r="B1" s="5" t="s">
        <v>1117</v>
      </c>
      <c r="C1" s="5" t="s">
        <v>1118</v>
      </c>
      <c r="D1" s="6"/>
      <c r="E1" s="5" t="s">
        <v>1117</v>
      </c>
      <c r="F1" s="5" t="s">
        <v>1118</v>
      </c>
      <c r="G1" s="5" t="s">
        <v>1119</v>
      </c>
      <c r="H1" s="5" t="s">
        <v>1120</v>
      </c>
      <c r="J1" s="24" t="s">
        <v>1121</v>
      </c>
      <c r="K1" s="24" t="s">
        <v>1120</v>
      </c>
      <c r="L1" s="24" t="s">
        <v>1122</v>
      </c>
      <c r="M1" s="24" t="s">
        <v>1123</v>
      </c>
      <c r="N1" s="26"/>
      <c r="O1" s="26"/>
      <c r="P1" s="7" t="s">
        <v>1108</v>
      </c>
      <c r="Q1" s="7" t="s">
        <v>1124</v>
      </c>
      <c r="R1" s="7" t="s">
        <v>1125</v>
      </c>
      <c r="S1" s="7" t="s">
        <v>1126</v>
      </c>
      <c r="T1" s="7" t="s">
        <v>1127</v>
      </c>
      <c r="U1" s="7" t="s">
        <v>1118</v>
      </c>
      <c r="V1" s="7" t="s">
        <v>1121</v>
      </c>
      <c r="W1" s="7" t="s">
        <v>1120</v>
      </c>
      <c r="X1" s="7" t="s">
        <v>1122</v>
      </c>
      <c r="Y1" s="7" t="s">
        <v>1123</v>
      </c>
      <c r="Z1" s="7" t="s">
        <v>1128</v>
      </c>
      <c r="AA1" s="7" t="s">
        <v>5</v>
      </c>
      <c r="AB1" s="8" t="s">
        <v>1129</v>
      </c>
      <c r="AC1" s="8" t="s">
        <v>1130</v>
      </c>
    </row>
    <row r="2" spans="2:29" ht="12.75" customHeight="1">
      <c r="B2" s="9" t="s">
        <v>1131</v>
      </c>
      <c r="C2" s="9" t="s">
        <v>519</v>
      </c>
      <c r="D2" s="10"/>
      <c r="E2" s="9" t="s">
        <v>1131</v>
      </c>
      <c r="F2" s="9" t="s">
        <v>519</v>
      </c>
      <c r="G2" s="9" t="s">
        <v>8</v>
      </c>
      <c r="H2" s="9" t="s">
        <v>530</v>
      </c>
      <c r="J2" s="11" t="s">
        <v>1132</v>
      </c>
      <c r="K2" s="11" t="s">
        <v>671</v>
      </c>
      <c r="L2" s="11" t="s">
        <v>1429</v>
      </c>
      <c r="M2" s="11" t="s">
        <v>1060</v>
      </c>
      <c r="N2" s="25"/>
      <c r="O2" s="25"/>
      <c r="P2" s="12">
        <v>0</v>
      </c>
      <c r="Q2" s="12" t="s">
        <v>6</v>
      </c>
      <c r="R2" s="12" t="s">
        <v>1107</v>
      </c>
      <c r="S2" s="12" t="s">
        <v>7</v>
      </c>
      <c r="T2" s="12" t="s">
        <v>1131</v>
      </c>
      <c r="U2" s="12" t="s">
        <v>519</v>
      </c>
      <c r="V2" s="12" t="s">
        <v>8</v>
      </c>
      <c r="W2" s="12" t="s">
        <v>530</v>
      </c>
      <c r="X2" s="12" t="s">
        <v>1338</v>
      </c>
      <c r="Y2" s="12" t="s">
        <v>694</v>
      </c>
      <c r="Z2" s="12" t="s">
        <v>9</v>
      </c>
      <c r="AA2" s="12" t="s">
        <v>10</v>
      </c>
      <c r="AB2" s="13">
        <v>2.3913882631300001</v>
      </c>
      <c r="AC2" s="13">
        <v>0.17403020557400001</v>
      </c>
    </row>
    <row r="3" spans="2:29" ht="12.75" customHeight="1">
      <c r="B3" s="9" t="s">
        <v>61</v>
      </c>
      <c r="C3" s="9" t="s">
        <v>520</v>
      </c>
      <c r="D3" s="10"/>
      <c r="E3" s="9" t="s">
        <v>1131</v>
      </c>
      <c r="F3" s="9" t="s">
        <v>519</v>
      </c>
      <c r="G3" s="9" t="s">
        <v>16</v>
      </c>
      <c r="H3" s="9" t="s">
        <v>531</v>
      </c>
      <c r="J3" s="11" t="s">
        <v>1132</v>
      </c>
      <c r="K3" s="11" t="s">
        <v>671</v>
      </c>
      <c r="L3" s="11" t="s">
        <v>378</v>
      </c>
      <c r="M3" s="11" t="s">
        <v>1061</v>
      </c>
      <c r="N3" s="25"/>
      <c r="O3" s="25"/>
      <c r="P3" s="12">
        <v>3</v>
      </c>
      <c r="Q3" s="12" t="s">
        <v>6</v>
      </c>
      <c r="R3" s="12" t="s">
        <v>1107</v>
      </c>
      <c r="S3" s="12" t="s">
        <v>7</v>
      </c>
      <c r="T3" s="12" t="s">
        <v>1131</v>
      </c>
      <c r="U3" s="12" t="s">
        <v>519</v>
      </c>
      <c r="V3" s="12" t="s">
        <v>16</v>
      </c>
      <c r="W3" s="12" t="s">
        <v>531</v>
      </c>
      <c r="X3" s="12" t="s">
        <v>1339</v>
      </c>
      <c r="Y3" s="12" t="s">
        <v>697</v>
      </c>
      <c r="Z3" s="12" t="s">
        <v>9</v>
      </c>
      <c r="AA3" s="12" t="s">
        <v>10</v>
      </c>
      <c r="AB3" s="13">
        <v>2.0513471919100001</v>
      </c>
      <c r="AC3" s="13">
        <v>0.117797253676</v>
      </c>
    </row>
    <row r="4" spans="2:29" ht="12.75" customHeight="1">
      <c r="B4" s="9" t="s">
        <v>106</v>
      </c>
      <c r="C4" s="9" t="s">
        <v>521</v>
      </c>
      <c r="D4" s="10"/>
      <c r="E4" s="9" t="s">
        <v>1131</v>
      </c>
      <c r="F4" s="9" t="s">
        <v>519</v>
      </c>
      <c r="G4" s="9" t="s">
        <v>11</v>
      </c>
      <c r="H4" s="9" t="s">
        <v>532</v>
      </c>
      <c r="J4" s="11" t="s">
        <v>8</v>
      </c>
      <c r="K4" s="11" t="s">
        <v>530</v>
      </c>
      <c r="L4" s="11" t="s">
        <v>1338</v>
      </c>
      <c r="M4" s="11" t="s">
        <v>694</v>
      </c>
      <c r="N4" s="25"/>
      <c r="O4" s="25"/>
      <c r="P4" s="12">
        <v>54</v>
      </c>
      <c r="Q4" s="12" t="s">
        <v>6</v>
      </c>
      <c r="R4" s="12" t="s">
        <v>1107</v>
      </c>
      <c r="S4" s="12" t="s">
        <v>7</v>
      </c>
      <c r="T4" s="12" t="s">
        <v>1131</v>
      </c>
      <c r="U4" s="12" t="s">
        <v>519</v>
      </c>
      <c r="V4" s="12" t="s">
        <v>30</v>
      </c>
      <c r="W4" s="12" t="s">
        <v>547</v>
      </c>
      <c r="X4" s="12" t="s">
        <v>60</v>
      </c>
      <c r="Y4" s="12" t="s">
        <v>744</v>
      </c>
      <c r="Z4" s="12" t="s">
        <v>9</v>
      </c>
      <c r="AA4" s="12" t="s">
        <v>10</v>
      </c>
      <c r="AB4" s="13">
        <v>0.36831061998199999</v>
      </c>
      <c r="AC4" s="13">
        <v>7.7979731148700004E-3</v>
      </c>
    </row>
    <row r="5" spans="2:29" ht="12.75" customHeight="1">
      <c r="B5" s="9" t="s">
        <v>135</v>
      </c>
      <c r="C5" s="9" t="s">
        <v>522</v>
      </c>
      <c r="D5" s="10"/>
      <c r="E5" s="9" t="s">
        <v>1131</v>
      </c>
      <c r="F5" s="9" t="s">
        <v>519</v>
      </c>
      <c r="G5" s="9" t="s">
        <v>1133</v>
      </c>
      <c r="H5" s="9" t="s">
        <v>533</v>
      </c>
      <c r="J5" s="11" t="s">
        <v>8</v>
      </c>
      <c r="K5" s="11" t="s">
        <v>530</v>
      </c>
      <c r="L5" s="11" t="s">
        <v>13</v>
      </c>
      <c r="M5" s="11" t="s">
        <v>695</v>
      </c>
      <c r="N5" s="25"/>
      <c r="O5" s="25"/>
      <c r="P5" s="12">
        <v>16</v>
      </c>
      <c r="Q5" s="12" t="s">
        <v>6</v>
      </c>
      <c r="R5" s="12" t="s">
        <v>1107</v>
      </c>
      <c r="S5" s="12" t="s">
        <v>7</v>
      </c>
      <c r="T5" s="12" t="s">
        <v>1131</v>
      </c>
      <c r="U5" s="12" t="s">
        <v>519</v>
      </c>
      <c r="V5" s="12" t="s">
        <v>25</v>
      </c>
      <c r="W5" s="12" t="s">
        <v>535</v>
      </c>
      <c r="X5" s="12" t="s">
        <v>26</v>
      </c>
      <c r="Y5" s="12" t="s">
        <v>708</v>
      </c>
      <c r="Z5" s="12" t="s">
        <v>9</v>
      </c>
      <c r="AA5" s="12" t="s">
        <v>10</v>
      </c>
      <c r="AB5" s="13">
        <v>2.0265276602900002</v>
      </c>
      <c r="AC5" s="13">
        <v>9.27346652878E-2</v>
      </c>
    </row>
    <row r="6" spans="2:29" ht="12.75" customHeight="1">
      <c r="B6" s="9" t="s">
        <v>171</v>
      </c>
      <c r="C6" s="9" t="s">
        <v>523</v>
      </c>
      <c r="D6" s="10"/>
      <c r="E6" s="9" t="s">
        <v>1131</v>
      </c>
      <c r="F6" s="9" t="s">
        <v>519</v>
      </c>
      <c r="G6" s="9" t="s">
        <v>28</v>
      </c>
      <c r="H6" s="9" t="s">
        <v>534</v>
      </c>
      <c r="J6" s="11" t="s">
        <v>8</v>
      </c>
      <c r="K6" s="11" t="s">
        <v>530</v>
      </c>
      <c r="L6" s="11" t="s">
        <v>12</v>
      </c>
      <c r="M6" s="11" t="s">
        <v>696</v>
      </c>
      <c r="N6" s="25"/>
      <c r="O6" s="25"/>
      <c r="P6" s="12">
        <v>33</v>
      </c>
      <c r="Q6" s="12" t="s">
        <v>6</v>
      </c>
      <c r="R6" s="12" t="s">
        <v>1107</v>
      </c>
      <c r="S6" s="12" t="s">
        <v>7</v>
      </c>
      <c r="T6" s="12" t="s">
        <v>1131</v>
      </c>
      <c r="U6" s="12" t="s">
        <v>519</v>
      </c>
      <c r="V6" s="12" t="s">
        <v>41</v>
      </c>
      <c r="W6" s="12" t="s">
        <v>541</v>
      </c>
      <c r="X6" s="12" t="s">
        <v>42</v>
      </c>
      <c r="Y6" s="12" t="s">
        <v>726</v>
      </c>
      <c r="Z6" s="12" t="s">
        <v>9</v>
      </c>
      <c r="AA6" s="12" t="s">
        <v>10</v>
      </c>
      <c r="AB6" s="13">
        <v>1.77830606261</v>
      </c>
      <c r="AC6" s="13">
        <v>9.5137714643900001E-2</v>
      </c>
    </row>
    <row r="7" spans="2:29" ht="12.75" customHeight="1">
      <c r="B7" s="9" t="s">
        <v>432</v>
      </c>
      <c r="C7" s="9" t="s">
        <v>524</v>
      </c>
      <c r="D7" s="10"/>
      <c r="E7" s="9" t="s">
        <v>1131</v>
      </c>
      <c r="F7" s="9" t="s">
        <v>519</v>
      </c>
      <c r="G7" s="9" t="s">
        <v>25</v>
      </c>
      <c r="H7" s="9" t="s">
        <v>535</v>
      </c>
      <c r="J7" s="11" t="s">
        <v>211</v>
      </c>
      <c r="K7" s="11" t="s">
        <v>599</v>
      </c>
      <c r="L7" s="11" t="s">
        <v>1377</v>
      </c>
      <c r="M7" s="11" t="s">
        <v>884</v>
      </c>
      <c r="N7" s="25"/>
      <c r="O7" s="25"/>
      <c r="P7" s="12">
        <v>38</v>
      </c>
      <c r="Q7" s="12" t="s">
        <v>6</v>
      </c>
      <c r="R7" s="12" t="s">
        <v>1107</v>
      </c>
      <c r="S7" s="12" t="s">
        <v>7</v>
      </c>
      <c r="T7" s="12" t="s">
        <v>1131</v>
      </c>
      <c r="U7" s="12" t="s">
        <v>519</v>
      </c>
      <c r="V7" s="12" t="s">
        <v>45</v>
      </c>
      <c r="W7" s="12" t="s">
        <v>542</v>
      </c>
      <c r="X7" s="12" t="s">
        <v>46</v>
      </c>
      <c r="Y7" s="12" t="s">
        <v>731</v>
      </c>
      <c r="Z7" s="12" t="s">
        <v>9</v>
      </c>
      <c r="AA7" s="12" t="s">
        <v>10</v>
      </c>
      <c r="AB7" s="13">
        <v>1.5110629464000001</v>
      </c>
      <c r="AC7" s="13">
        <v>9.0946531087400001E-2</v>
      </c>
    </row>
    <row r="8" spans="2:29" ht="12.75" customHeight="1">
      <c r="B8" s="9" t="s">
        <v>174</v>
      </c>
      <c r="C8" s="9" t="s">
        <v>525</v>
      </c>
      <c r="D8" s="10"/>
      <c r="E8" s="9" t="s">
        <v>1131</v>
      </c>
      <c r="F8" s="9" t="s">
        <v>519</v>
      </c>
      <c r="G8" s="9" t="s">
        <v>14</v>
      </c>
      <c r="H8" s="9" t="s">
        <v>536</v>
      </c>
      <c r="J8" s="11" t="s">
        <v>211</v>
      </c>
      <c r="K8" s="11" t="s">
        <v>599</v>
      </c>
      <c r="L8" s="11" t="s">
        <v>212</v>
      </c>
      <c r="M8" s="11" t="s">
        <v>885</v>
      </c>
      <c r="N8" s="25"/>
      <c r="O8" s="25"/>
      <c r="P8" s="12">
        <v>7</v>
      </c>
      <c r="Q8" s="12" t="s">
        <v>6</v>
      </c>
      <c r="R8" s="12" t="s">
        <v>1107</v>
      </c>
      <c r="S8" s="12" t="s">
        <v>7</v>
      </c>
      <c r="T8" s="12" t="s">
        <v>1131</v>
      </c>
      <c r="U8" s="12" t="s">
        <v>519</v>
      </c>
      <c r="V8" s="12" t="s">
        <v>11</v>
      </c>
      <c r="W8" s="12" t="s">
        <v>532</v>
      </c>
      <c r="X8" s="12" t="s">
        <v>1337</v>
      </c>
      <c r="Y8" s="12" t="s">
        <v>701</v>
      </c>
      <c r="Z8" s="12" t="s">
        <v>9</v>
      </c>
      <c r="AA8" s="12" t="s">
        <v>10</v>
      </c>
      <c r="AB8" s="13">
        <v>2.4189527880399999</v>
      </c>
      <c r="AC8" s="13">
        <v>0.20643296204200001</v>
      </c>
    </row>
    <row r="9" spans="2:29" ht="12.75" customHeight="1">
      <c r="B9" s="9" t="s">
        <v>261</v>
      </c>
      <c r="C9" s="9" t="s">
        <v>526</v>
      </c>
      <c r="D9" s="10"/>
      <c r="E9" s="9" t="s">
        <v>1131</v>
      </c>
      <c r="F9" s="9" t="s">
        <v>519</v>
      </c>
      <c r="G9" s="9" t="s">
        <v>32</v>
      </c>
      <c r="H9" s="9" t="s">
        <v>537</v>
      </c>
      <c r="J9" s="11" t="s">
        <v>211</v>
      </c>
      <c r="K9" s="11" t="s">
        <v>599</v>
      </c>
      <c r="L9" s="11" t="s">
        <v>213</v>
      </c>
      <c r="M9" s="11" t="s">
        <v>886</v>
      </c>
      <c r="N9" s="25"/>
      <c r="O9" s="25"/>
      <c r="P9" s="12">
        <v>8</v>
      </c>
      <c r="Q9" s="12" t="s">
        <v>6</v>
      </c>
      <c r="R9" s="12" t="s">
        <v>1107</v>
      </c>
      <c r="S9" s="12" t="s">
        <v>7</v>
      </c>
      <c r="T9" s="12" t="s">
        <v>1131</v>
      </c>
      <c r="U9" s="12" t="s">
        <v>519</v>
      </c>
      <c r="V9" s="12" t="s">
        <v>11</v>
      </c>
      <c r="W9" s="12" t="s">
        <v>532</v>
      </c>
      <c r="X9" s="12" t="s">
        <v>20</v>
      </c>
      <c r="Y9" s="12" t="s">
        <v>702</v>
      </c>
      <c r="Z9" s="12" t="s">
        <v>9</v>
      </c>
      <c r="AA9" s="12" t="s">
        <v>10</v>
      </c>
      <c r="AB9" s="13">
        <v>1.5748105728399999</v>
      </c>
      <c r="AC9" s="13">
        <v>0.10706974949299999</v>
      </c>
    </row>
    <row r="10" spans="2:29" ht="12.75" customHeight="1">
      <c r="B10" s="9" t="s">
        <v>305</v>
      </c>
      <c r="C10" s="9" t="s">
        <v>527</v>
      </c>
      <c r="D10" s="10"/>
      <c r="E10" s="9" t="s">
        <v>1131</v>
      </c>
      <c r="F10" s="9" t="s">
        <v>519</v>
      </c>
      <c r="G10" s="9" t="s">
        <v>58</v>
      </c>
      <c r="H10" s="9" t="s">
        <v>538</v>
      </c>
      <c r="J10" s="11" t="s">
        <v>211</v>
      </c>
      <c r="K10" s="11" t="s">
        <v>599</v>
      </c>
      <c r="L10" s="11" t="s">
        <v>214</v>
      </c>
      <c r="M10" s="11" t="s">
        <v>887</v>
      </c>
      <c r="N10" s="25"/>
      <c r="O10" s="25"/>
      <c r="P10" s="12">
        <v>13</v>
      </c>
      <c r="Q10" s="12" t="s">
        <v>6</v>
      </c>
      <c r="R10" s="12" t="s">
        <v>1107</v>
      </c>
      <c r="S10" s="12" t="s">
        <v>7</v>
      </c>
      <c r="T10" s="12" t="s">
        <v>1131</v>
      </c>
      <c r="U10" s="12" t="s">
        <v>519</v>
      </c>
      <c r="V10" s="12" t="s">
        <v>1133</v>
      </c>
      <c r="W10" s="12" t="s">
        <v>533</v>
      </c>
      <c r="X10" s="12" t="s">
        <v>1133</v>
      </c>
      <c r="Y10" s="12" t="s">
        <v>707</v>
      </c>
      <c r="Z10" s="12" t="s">
        <v>9</v>
      </c>
      <c r="AA10" s="12" t="s">
        <v>10</v>
      </c>
      <c r="AB10" s="13">
        <v>1.52753012593</v>
      </c>
      <c r="AC10" s="13">
        <v>8.75727297834E-2</v>
      </c>
    </row>
    <row r="11" spans="2:29" ht="12.75" customHeight="1">
      <c r="B11" s="9" t="s">
        <v>334</v>
      </c>
      <c r="C11" s="9" t="s">
        <v>528</v>
      </c>
      <c r="D11" s="10"/>
      <c r="E11" s="9" t="s">
        <v>1131</v>
      </c>
      <c r="F11" s="9" t="s">
        <v>519</v>
      </c>
      <c r="G11" s="9" t="s">
        <v>1134</v>
      </c>
      <c r="H11" s="9" t="s">
        <v>539</v>
      </c>
      <c r="J11" s="11" t="s">
        <v>335</v>
      </c>
      <c r="K11" s="11" t="s">
        <v>655</v>
      </c>
      <c r="L11" s="11" t="s">
        <v>337</v>
      </c>
      <c r="M11" s="11" t="s">
        <v>1025</v>
      </c>
      <c r="N11" s="25"/>
      <c r="O11" s="25"/>
      <c r="P11" s="12">
        <v>25</v>
      </c>
      <c r="Q11" s="12" t="s">
        <v>6</v>
      </c>
      <c r="R11" s="12" t="s">
        <v>1107</v>
      </c>
      <c r="S11" s="12" t="s">
        <v>7</v>
      </c>
      <c r="T11" s="12" t="s">
        <v>1131</v>
      </c>
      <c r="U11" s="12" t="s">
        <v>519</v>
      </c>
      <c r="V11" s="12" t="s">
        <v>1134</v>
      </c>
      <c r="W11" s="12" t="s">
        <v>539</v>
      </c>
      <c r="X11" s="12" t="s">
        <v>34</v>
      </c>
      <c r="Y11" s="12" t="s">
        <v>717</v>
      </c>
      <c r="Z11" s="12" t="s">
        <v>9</v>
      </c>
      <c r="AA11" s="12" t="s">
        <v>10</v>
      </c>
      <c r="AB11" s="13">
        <v>2.27854087506</v>
      </c>
      <c r="AC11" s="13">
        <v>0.13815056250499999</v>
      </c>
    </row>
    <row r="12" spans="2:29" ht="12.75" customHeight="1">
      <c r="B12" s="9" t="s">
        <v>376</v>
      </c>
      <c r="C12" s="9" t="s">
        <v>529</v>
      </c>
      <c r="D12" s="10"/>
      <c r="E12" s="9" t="s">
        <v>1131</v>
      </c>
      <c r="F12" s="9" t="s">
        <v>519</v>
      </c>
      <c r="G12" s="9" t="s">
        <v>36</v>
      </c>
      <c r="H12" s="9" t="s">
        <v>540</v>
      </c>
      <c r="J12" s="11" t="s">
        <v>335</v>
      </c>
      <c r="K12" s="11" t="s">
        <v>655</v>
      </c>
      <c r="L12" s="11" t="s">
        <v>338</v>
      </c>
      <c r="M12" s="11" t="s">
        <v>1026</v>
      </c>
      <c r="N12" s="25"/>
      <c r="O12" s="25"/>
      <c r="P12" s="12">
        <v>41</v>
      </c>
      <c r="Q12" s="12" t="s">
        <v>6</v>
      </c>
      <c r="R12" s="12" t="s">
        <v>1107</v>
      </c>
      <c r="S12" s="12" t="s">
        <v>7</v>
      </c>
      <c r="T12" s="12" t="s">
        <v>1131</v>
      </c>
      <c r="U12" s="12" t="s">
        <v>519</v>
      </c>
      <c r="V12" s="12" t="s">
        <v>48</v>
      </c>
      <c r="W12" s="12" t="s">
        <v>543</v>
      </c>
      <c r="X12" s="12" t="s">
        <v>49</v>
      </c>
      <c r="Y12" s="12" t="s">
        <v>420</v>
      </c>
      <c r="Z12" s="12" t="s">
        <v>9</v>
      </c>
      <c r="AA12" s="12" t="s">
        <v>10</v>
      </c>
      <c r="AB12" s="13">
        <v>1.3737853127899999</v>
      </c>
      <c r="AC12" s="13">
        <v>7.7849196386199998E-2</v>
      </c>
    </row>
    <row r="13" spans="2:29" ht="12.75" customHeight="1">
      <c r="B13" s="10"/>
      <c r="C13" s="10"/>
      <c r="D13" s="10"/>
      <c r="E13" s="9" t="s">
        <v>1131</v>
      </c>
      <c r="F13" s="9" t="s">
        <v>519</v>
      </c>
      <c r="G13" s="9" t="s">
        <v>41</v>
      </c>
      <c r="H13" s="9" t="s">
        <v>541</v>
      </c>
      <c r="J13" s="11" t="s">
        <v>16</v>
      </c>
      <c r="K13" s="11" t="s">
        <v>531</v>
      </c>
      <c r="L13" s="11" t="s">
        <v>1339</v>
      </c>
      <c r="M13" s="11" t="s">
        <v>697</v>
      </c>
      <c r="N13" s="25"/>
      <c r="O13" s="25"/>
      <c r="P13" s="12">
        <v>14</v>
      </c>
      <c r="Q13" s="12" t="s">
        <v>6</v>
      </c>
      <c r="R13" s="12" t="s">
        <v>1107</v>
      </c>
      <c r="S13" s="12" t="s">
        <v>7</v>
      </c>
      <c r="T13" s="12" t="s">
        <v>1131</v>
      </c>
      <c r="U13" s="12" t="s">
        <v>519</v>
      </c>
      <c r="V13" s="12" t="s">
        <v>28</v>
      </c>
      <c r="W13" s="12" t="s">
        <v>534</v>
      </c>
      <c r="X13" s="12" t="s">
        <v>1340</v>
      </c>
      <c r="Y13" s="12" t="s">
        <v>345</v>
      </c>
      <c r="Z13" s="12" t="s">
        <v>9</v>
      </c>
      <c r="AA13" s="12" t="s">
        <v>10</v>
      </c>
      <c r="AB13" s="13">
        <v>1.5581318286600001</v>
      </c>
      <c r="AC13" s="13">
        <v>8.7469177098800005E-2</v>
      </c>
    </row>
    <row r="14" spans="2:29" ht="12.75" customHeight="1">
      <c r="B14" s="10"/>
      <c r="C14" s="10"/>
      <c r="D14" s="10"/>
      <c r="E14" s="9" t="s">
        <v>1131</v>
      </c>
      <c r="F14" s="9" t="s">
        <v>519</v>
      </c>
      <c r="G14" s="9" t="s">
        <v>45</v>
      </c>
      <c r="H14" s="9" t="s">
        <v>542</v>
      </c>
      <c r="J14" s="11" t="s">
        <v>16</v>
      </c>
      <c r="K14" s="11" t="s">
        <v>531</v>
      </c>
      <c r="L14" s="11" t="s">
        <v>17</v>
      </c>
      <c r="M14" s="11" t="s">
        <v>698</v>
      </c>
      <c r="N14" s="25"/>
      <c r="O14" s="25"/>
      <c r="P14" s="12">
        <v>34</v>
      </c>
      <c r="Q14" s="12" t="s">
        <v>6</v>
      </c>
      <c r="R14" s="12" t="s">
        <v>1107</v>
      </c>
      <c r="S14" s="12" t="s">
        <v>7</v>
      </c>
      <c r="T14" s="12" t="s">
        <v>1131</v>
      </c>
      <c r="U14" s="12" t="s">
        <v>519</v>
      </c>
      <c r="V14" s="12" t="s">
        <v>41</v>
      </c>
      <c r="W14" s="12" t="s">
        <v>541</v>
      </c>
      <c r="X14" s="12" t="s">
        <v>43</v>
      </c>
      <c r="Y14" s="12" t="s">
        <v>727</v>
      </c>
      <c r="Z14" s="12" t="s">
        <v>9</v>
      </c>
      <c r="AA14" s="12" t="s">
        <v>10</v>
      </c>
      <c r="AB14" s="13">
        <v>2.9096850490200001</v>
      </c>
      <c r="AC14" s="13">
        <v>0.37222865704000002</v>
      </c>
    </row>
    <row r="15" spans="2:29" ht="12.75" customHeight="1">
      <c r="B15" s="10" t="s">
        <v>1131</v>
      </c>
      <c r="C15" s="10" t="s">
        <v>519</v>
      </c>
      <c r="D15" s="10"/>
      <c r="E15" s="9" t="s">
        <v>1131</v>
      </c>
      <c r="F15" s="9" t="s">
        <v>519</v>
      </c>
      <c r="G15" s="9" t="s">
        <v>48</v>
      </c>
      <c r="H15" s="9" t="s">
        <v>543</v>
      </c>
      <c r="J15" s="11" t="s">
        <v>16</v>
      </c>
      <c r="K15" s="11" t="s">
        <v>531</v>
      </c>
      <c r="L15" s="11" t="s">
        <v>18</v>
      </c>
      <c r="M15" s="11" t="s">
        <v>699</v>
      </c>
      <c r="N15" s="25"/>
      <c r="O15" s="25"/>
      <c r="P15" s="12">
        <v>4</v>
      </c>
      <c r="Q15" s="12" t="s">
        <v>6</v>
      </c>
      <c r="R15" s="12" t="s">
        <v>1107</v>
      </c>
      <c r="S15" s="12" t="s">
        <v>7</v>
      </c>
      <c r="T15" s="12" t="s">
        <v>1131</v>
      </c>
      <c r="U15" s="12" t="s">
        <v>519</v>
      </c>
      <c r="V15" s="12" t="s">
        <v>16</v>
      </c>
      <c r="W15" s="12" t="s">
        <v>531</v>
      </c>
      <c r="X15" s="12" t="s">
        <v>17</v>
      </c>
      <c r="Y15" s="12" t="s">
        <v>698</v>
      </c>
      <c r="Z15" s="12" t="s">
        <v>9</v>
      </c>
      <c r="AA15" s="12" t="s">
        <v>10</v>
      </c>
      <c r="AB15" s="13">
        <v>1.35530770828</v>
      </c>
      <c r="AC15" s="13">
        <v>5.12718123587E-2</v>
      </c>
    </row>
    <row r="16" spans="2:29" ht="12.75" customHeight="1">
      <c r="B16" s="10" t="s">
        <v>174</v>
      </c>
      <c r="C16" s="10" t="s">
        <v>525</v>
      </c>
      <c r="D16" s="10"/>
      <c r="E16" s="9" t="s">
        <v>1131</v>
      </c>
      <c r="F16" s="9" t="s">
        <v>519</v>
      </c>
      <c r="G16" s="9" t="s">
        <v>52</v>
      </c>
      <c r="H16" s="9" t="s">
        <v>544</v>
      </c>
      <c r="J16" s="11" t="s">
        <v>16</v>
      </c>
      <c r="K16" s="11" t="s">
        <v>531</v>
      </c>
      <c r="L16" s="11" t="s">
        <v>19</v>
      </c>
      <c r="M16" s="11" t="s">
        <v>700</v>
      </c>
      <c r="N16" s="25"/>
      <c r="O16" s="25"/>
      <c r="P16" s="12">
        <v>9</v>
      </c>
      <c r="Q16" s="12" t="s">
        <v>6</v>
      </c>
      <c r="R16" s="12" t="s">
        <v>1107</v>
      </c>
      <c r="S16" s="12" t="s">
        <v>7</v>
      </c>
      <c r="T16" s="12" t="s">
        <v>1131</v>
      </c>
      <c r="U16" s="12" t="s">
        <v>519</v>
      </c>
      <c r="V16" s="12" t="s">
        <v>11</v>
      </c>
      <c r="W16" s="12" t="s">
        <v>532</v>
      </c>
      <c r="X16" s="12" t="s">
        <v>21</v>
      </c>
      <c r="Y16" s="12" t="s">
        <v>703</v>
      </c>
      <c r="Z16" s="12" t="s">
        <v>9</v>
      </c>
      <c r="AA16" s="12" t="s">
        <v>10</v>
      </c>
      <c r="AB16" s="13">
        <v>1.13776186969</v>
      </c>
      <c r="AC16" s="13">
        <v>5.2017967769499997E-2</v>
      </c>
    </row>
    <row r="17" spans="2:29" ht="12.75" customHeight="1">
      <c r="B17" s="10"/>
      <c r="C17" s="10"/>
      <c r="D17" s="10"/>
      <c r="E17" s="9" t="s">
        <v>1131</v>
      </c>
      <c r="F17" s="9" t="s">
        <v>519</v>
      </c>
      <c r="G17" s="9" t="s">
        <v>53</v>
      </c>
      <c r="H17" s="9" t="s">
        <v>545</v>
      </c>
      <c r="J17" s="11" t="s">
        <v>136</v>
      </c>
      <c r="K17" s="11" t="s">
        <v>577</v>
      </c>
      <c r="L17" s="11" t="s">
        <v>137</v>
      </c>
      <c r="M17" s="11" t="s">
        <v>821</v>
      </c>
      <c r="N17" s="25"/>
      <c r="O17" s="25"/>
      <c r="P17" s="12">
        <v>5</v>
      </c>
      <c r="Q17" s="12" t="s">
        <v>6</v>
      </c>
      <c r="R17" s="12" t="s">
        <v>1107</v>
      </c>
      <c r="S17" s="12" t="s">
        <v>7</v>
      </c>
      <c r="T17" s="12" t="s">
        <v>1131</v>
      </c>
      <c r="U17" s="12" t="s">
        <v>519</v>
      </c>
      <c r="V17" s="12" t="s">
        <v>16</v>
      </c>
      <c r="W17" s="12" t="s">
        <v>531</v>
      </c>
      <c r="X17" s="12" t="s">
        <v>18</v>
      </c>
      <c r="Y17" s="12" t="s">
        <v>699</v>
      </c>
      <c r="Z17" s="12" t="s">
        <v>9</v>
      </c>
      <c r="AA17" s="12" t="s">
        <v>10</v>
      </c>
      <c r="AB17" s="13">
        <v>1.3818266748700001</v>
      </c>
      <c r="AC17" s="13">
        <v>8.1061109630599995E-2</v>
      </c>
    </row>
    <row r="18" spans="2:29" ht="12.75" customHeight="1">
      <c r="B18" s="10"/>
      <c r="C18" s="10"/>
      <c r="D18" s="10"/>
      <c r="E18" s="9" t="s">
        <v>1131</v>
      </c>
      <c r="F18" s="9" t="s">
        <v>519</v>
      </c>
      <c r="G18" s="9" t="s">
        <v>57</v>
      </c>
      <c r="H18" s="9" t="s">
        <v>546</v>
      </c>
      <c r="J18" s="11" t="s">
        <v>136</v>
      </c>
      <c r="K18" s="11" t="s">
        <v>577</v>
      </c>
      <c r="L18" s="11" t="s">
        <v>138</v>
      </c>
      <c r="M18" s="11" t="s">
        <v>822</v>
      </c>
      <c r="N18" s="25"/>
      <c r="O18" s="25"/>
      <c r="P18" s="12">
        <v>42</v>
      </c>
      <c r="Q18" s="12" t="s">
        <v>6</v>
      </c>
      <c r="R18" s="12" t="s">
        <v>1107</v>
      </c>
      <c r="S18" s="12" t="s">
        <v>7</v>
      </c>
      <c r="T18" s="12" t="s">
        <v>1131</v>
      </c>
      <c r="U18" s="12" t="s">
        <v>519</v>
      </c>
      <c r="V18" s="12" t="s">
        <v>48</v>
      </c>
      <c r="W18" s="12" t="s">
        <v>543</v>
      </c>
      <c r="X18" s="12" t="s">
        <v>51</v>
      </c>
      <c r="Y18" s="12" t="s">
        <v>377</v>
      </c>
      <c r="Z18" s="12" t="s">
        <v>9</v>
      </c>
      <c r="AA18" s="12" t="s">
        <v>10</v>
      </c>
      <c r="AB18" s="13">
        <v>1.71436807061</v>
      </c>
      <c r="AC18" s="13">
        <v>0.103484141909</v>
      </c>
    </row>
    <row r="19" spans="2:29" ht="12.75" customHeight="1">
      <c r="E19" s="9" t="s">
        <v>1131</v>
      </c>
      <c r="F19" s="9" t="s">
        <v>519</v>
      </c>
      <c r="G19" s="9" t="s">
        <v>30</v>
      </c>
      <c r="H19" s="9" t="s">
        <v>547</v>
      </c>
      <c r="J19" s="11" t="s">
        <v>136</v>
      </c>
      <c r="K19" s="11" t="s">
        <v>577</v>
      </c>
      <c r="L19" s="11" t="s">
        <v>139</v>
      </c>
      <c r="M19" s="11" t="s">
        <v>823</v>
      </c>
      <c r="N19" s="25"/>
      <c r="O19" s="25"/>
      <c r="P19" s="12">
        <v>17</v>
      </c>
      <c r="Q19" s="12" t="s">
        <v>6</v>
      </c>
      <c r="R19" s="12" t="s">
        <v>1107</v>
      </c>
      <c r="S19" s="12" t="s">
        <v>7</v>
      </c>
      <c r="T19" s="12" t="s">
        <v>1131</v>
      </c>
      <c r="U19" s="12" t="s">
        <v>519</v>
      </c>
      <c r="V19" s="12" t="s">
        <v>25</v>
      </c>
      <c r="W19" s="12" t="s">
        <v>535</v>
      </c>
      <c r="X19" s="12" t="s">
        <v>1292</v>
      </c>
      <c r="Y19" s="12" t="s">
        <v>709</v>
      </c>
      <c r="Z19" s="12" t="s">
        <v>9</v>
      </c>
      <c r="AA19" s="12" t="s">
        <v>10</v>
      </c>
      <c r="AB19" s="13">
        <v>0.69563354460799998</v>
      </c>
      <c r="AC19" s="13">
        <v>4.8474778879900003E-3</v>
      </c>
    </row>
    <row r="20" spans="2:29" ht="12.75" customHeight="1">
      <c r="E20" s="9" t="s">
        <v>61</v>
      </c>
      <c r="F20" s="9" t="s">
        <v>520</v>
      </c>
      <c r="G20" s="9" t="s">
        <v>62</v>
      </c>
      <c r="H20" s="9" t="s">
        <v>548</v>
      </c>
      <c r="J20" s="11" t="s">
        <v>62</v>
      </c>
      <c r="K20" s="11" t="s">
        <v>548</v>
      </c>
      <c r="L20" s="11" t="s">
        <v>63</v>
      </c>
      <c r="M20" s="11" t="s">
        <v>747</v>
      </c>
      <c r="N20" s="25"/>
      <c r="O20" s="25"/>
      <c r="P20" s="12">
        <v>55</v>
      </c>
      <c r="Q20" s="12" t="s">
        <v>6</v>
      </c>
      <c r="R20" s="12" t="s">
        <v>1107</v>
      </c>
      <c r="S20" s="12" t="s">
        <v>7</v>
      </c>
      <c r="T20" s="12" t="s">
        <v>1131</v>
      </c>
      <c r="U20" s="12" t="s">
        <v>519</v>
      </c>
      <c r="V20" s="12" t="s">
        <v>30</v>
      </c>
      <c r="W20" s="12" t="s">
        <v>547</v>
      </c>
      <c r="X20" s="12" t="s">
        <v>427</v>
      </c>
      <c r="Y20" s="12" t="s">
        <v>745</v>
      </c>
      <c r="Z20" s="12" t="s">
        <v>9</v>
      </c>
      <c r="AA20" s="12" t="s">
        <v>10</v>
      </c>
      <c r="AB20" s="13">
        <v>1.0765198954499999</v>
      </c>
      <c r="AC20" s="13">
        <v>4.6257646323299997E-2</v>
      </c>
    </row>
    <row r="21" spans="2:29" ht="12.75" customHeight="1">
      <c r="E21" s="9" t="s">
        <v>61</v>
      </c>
      <c r="F21" s="9" t="s">
        <v>520</v>
      </c>
      <c r="G21" s="9" t="s">
        <v>74</v>
      </c>
      <c r="H21" s="9" t="s">
        <v>549</v>
      </c>
      <c r="J21" s="11" t="s">
        <v>62</v>
      </c>
      <c r="K21" s="11" t="s">
        <v>548</v>
      </c>
      <c r="L21" s="11" t="s">
        <v>65</v>
      </c>
      <c r="M21" s="11" t="s">
        <v>748</v>
      </c>
      <c r="N21" s="25"/>
      <c r="O21" s="25"/>
      <c r="P21" s="12">
        <v>28</v>
      </c>
      <c r="Q21" s="12" t="s">
        <v>6</v>
      </c>
      <c r="R21" s="12" t="s">
        <v>1107</v>
      </c>
      <c r="S21" s="12" t="s">
        <v>7</v>
      </c>
      <c r="T21" s="12" t="s">
        <v>1131</v>
      </c>
      <c r="U21" s="12" t="s">
        <v>519</v>
      </c>
      <c r="V21" s="12" t="s">
        <v>36</v>
      </c>
      <c r="W21" s="12" t="s">
        <v>540</v>
      </c>
      <c r="X21" s="12" t="s">
        <v>38</v>
      </c>
      <c r="Y21" s="12" t="s">
        <v>720</v>
      </c>
      <c r="Z21" s="12" t="s">
        <v>9</v>
      </c>
      <c r="AA21" s="12" t="s">
        <v>10</v>
      </c>
      <c r="AB21" s="13">
        <v>1.8021789184300001</v>
      </c>
      <c r="AC21" s="13">
        <v>6.1958704234699999E-2</v>
      </c>
    </row>
    <row r="22" spans="2:29" ht="12.75" customHeight="1">
      <c r="E22" s="9" t="s">
        <v>61</v>
      </c>
      <c r="F22" s="9" t="s">
        <v>520</v>
      </c>
      <c r="G22" s="9" t="s">
        <v>80</v>
      </c>
      <c r="H22" s="9" t="s">
        <v>550</v>
      </c>
      <c r="J22" s="11" t="s">
        <v>62</v>
      </c>
      <c r="K22" s="11" t="s">
        <v>548</v>
      </c>
      <c r="L22" s="11" t="s">
        <v>66</v>
      </c>
      <c r="M22" s="11" t="s">
        <v>749</v>
      </c>
      <c r="N22" s="25"/>
      <c r="O22" s="25"/>
      <c r="P22" s="12">
        <v>6</v>
      </c>
      <c r="Q22" s="12" t="s">
        <v>6</v>
      </c>
      <c r="R22" s="12" t="s">
        <v>1107</v>
      </c>
      <c r="S22" s="12" t="s">
        <v>7</v>
      </c>
      <c r="T22" s="12" t="s">
        <v>1131</v>
      </c>
      <c r="U22" s="12" t="s">
        <v>519</v>
      </c>
      <c r="V22" s="12" t="s">
        <v>16</v>
      </c>
      <c r="W22" s="12" t="s">
        <v>531</v>
      </c>
      <c r="X22" s="12" t="s">
        <v>19</v>
      </c>
      <c r="Y22" s="12" t="s">
        <v>700</v>
      </c>
      <c r="Z22" s="12" t="s">
        <v>9</v>
      </c>
      <c r="AA22" s="12" t="s">
        <v>10</v>
      </c>
      <c r="AB22" s="13">
        <v>1.4182041974899999</v>
      </c>
      <c r="AC22" s="13">
        <v>6.4379188017800001E-2</v>
      </c>
    </row>
    <row r="23" spans="2:29" ht="12.75" customHeight="1">
      <c r="E23" s="9" t="s">
        <v>61</v>
      </c>
      <c r="F23" s="9" t="s">
        <v>520</v>
      </c>
      <c r="G23" s="9" t="s">
        <v>84</v>
      </c>
      <c r="H23" s="9" t="s">
        <v>551</v>
      </c>
      <c r="J23" s="11" t="s">
        <v>62</v>
      </c>
      <c r="K23" s="11" t="s">
        <v>548</v>
      </c>
      <c r="L23" s="11" t="s">
        <v>67</v>
      </c>
      <c r="M23" s="11" t="s">
        <v>750</v>
      </c>
      <c r="N23" s="25"/>
      <c r="O23" s="25"/>
      <c r="P23" s="12">
        <v>10</v>
      </c>
      <c r="Q23" s="12" t="s">
        <v>6</v>
      </c>
      <c r="R23" s="12" t="s">
        <v>1107</v>
      </c>
      <c r="S23" s="12" t="s">
        <v>7</v>
      </c>
      <c r="T23" s="12" t="s">
        <v>1131</v>
      </c>
      <c r="U23" s="12" t="s">
        <v>519</v>
      </c>
      <c r="V23" s="12" t="s">
        <v>11</v>
      </c>
      <c r="W23" s="12" t="s">
        <v>532</v>
      </c>
      <c r="X23" s="12" t="s">
        <v>22</v>
      </c>
      <c r="Y23" s="12" t="s">
        <v>704</v>
      </c>
      <c r="Z23" s="12" t="s">
        <v>9</v>
      </c>
      <c r="AA23" s="12" t="s">
        <v>10</v>
      </c>
      <c r="AB23" s="13">
        <v>1.8357975528699999</v>
      </c>
      <c r="AC23" s="13">
        <v>0.13979823489599999</v>
      </c>
    </row>
    <row r="24" spans="2:29" ht="12.75" customHeight="1">
      <c r="E24" s="9" t="s">
        <v>61</v>
      </c>
      <c r="F24" s="9" t="s">
        <v>520</v>
      </c>
      <c r="G24" s="9" t="s">
        <v>70</v>
      </c>
      <c r="H24" s="9" t="s">
        <v>552</v>
      </c>
      <c r="J24" s="11" t="s">
        <v>62</v>
      </c>
      <c r="K24" s="11" t="s">
        <v>548</v>
      </c>
      <c r="L24" s="11" t="s">
        <v>68</v>
      </c>
      <c r="M24" s="11" t="s">
        <v>751</v>
      </c>
      <c r="N24" s="25"/>
      <c r="O24" s="25"/>
      <c r="P24" s="12">
        <v>26</v>
      </c>
      <c r="Q24" s="12" t="s">
        <v>6</v>
      </c>
      <c r="R24" s="12" t="s">
        <v>1107</v>
      </c>
      <c r="S24" s="12" t="s">
        <v>7</v>
      </c>
      <c r="T24" s="12" t="s">
        <v>1131</v>
      </c>
      <c r="U24" s="12" t="s">
        <v>519</v>
      </c>
      <c r="V24" s="12" t="s">
        <v>1134</v>
      </c>
      <c r="W24" s="12" t="s">
        <v>539</v>
      </c>
      <c r="X24" s="12" t="s">
        <v>35</v>
      </c>
      <c r="Y24" s="12" t="s">
        <v>718</v>
      </c>
      <c r="Z24" s="12" t="s">
        <v>9</v>
      </c>
      <c r="AA24" s="12" t="s">
        <v>10</v>
      </c>
      <c r="AB24" s="13">
        <v>2.760883728</v>
      </c>
      <c r="AC24" s="13">
        <v>0.25968426352700003</v>
      </c>
    </row>
    <row r="25" spans="2:29" ht="12.75" customHeight="1">
      <c r="E25" s="9" t="s">
        <v>61</v>
      </c>
      <c r="F25" s="9" t="s">
        <v>520</v>
      </c>
      <c r="G25" s="9" t="s">
        <v>104</v>
      </c>
      <c r="H25" s="9" t="s">
        <v>553</v>
      </c>
      <c r="J25" s="11" t="s">
        <v>172</v>
      </c>
      <c r="K25" s="11" t="s">
        <v>589</v>
      </c>
      <c r="L25" s="11" t="s">
        <v>1371</v>
      </c>
      <c r="M25" s="11" t="s">
        <v>856</v>
      </c>
      <c r="N25" s="25"/>
      <c r="O25" s="25"/>
      <c r="P25" s="12">
        <v>20</v>
      </c>
      <c r="Q25" s="12" t="s">
        <v>6</v>
      </c>
      <c r="R25" s="12" t="s">
        <v>1107</v>
      </c>
      <c r="S25" s="12" t="s">
        <v>7</v>
      </c>
      <c r="T25" s="12" t="s">
        <v>1131</v>
      </c>
      <c r="U25" s="12" t="s">
        <v>519</v>
      </c>
      <c r="V25" s="12" t="s">
        <v>14</v>
      </c>
      <c r="W25" s="12" t="s">
        <v>536</v>
      </c>
      <c r="X25" s="12" t="s">
        <v>1341</v>
      </c>
      <c r="Y25" s="12" t="s">
        <v>712</v>
      </c>
      <c r="Z25" s="12" t="s">
        <v>9</v>
      </c>
      <c r="AA25" s="12" t="s">
        <v>10</v>
      </c>
      <c r="AB25" s="13">
        <v>1.27236534123</v>
      </c>
      <c r="AC25" s="13">
        <v>5.3290964997199999E-2</v>
      </c>
    </row>
    <row r="26" spans="2:29" ht="12.75" customHeight="1">
      <c r="E26" s="9" t="s">
        <v>61</v>
      </c>
      <c r="F26" s="9" t="s">
        <v>520</v>
      </c>
      <c r="G26" s="9" t="s">
        <v>1135</v>
      </c>
      <c r="H26" s="9" t="s">
        <v>554</v>
      </c>
      <c r="J26" s="11" t="s">
        <v>172</v>
      </c>
      <c r="K26" s="11" t="s">
        <v>589</v>
      </c>
      <c r="L26" s="11" t="s">
        <v>173</v>
      </c>
      <c r="M26" s="11" t="s">
        <v>857</v>
      </c>
      <c r="N26" s="25"/>
      <c r="O26" s="25"/>
      <c r="P26" s="12">
        <v>43</v>
      </c>
      <c r="Q26" s="12" t="s">
        <v>6</v>
      </c>
      <c r="R26" s="12" t="s">
        <v>1107</v>
      </c>
      <c r="S26" s="12" t="s">
        <v>7</v>
      </c>
      <c r="T26" s="12" t="s">
        <v>1131</v>
      </c>
      <c r="U26" s="12" t="s">
        <v>519</v>
      </c>
      <c r="V26" s="12" t="s">
        <v>48</v>
      </c>
      <c r="W26" s="12" t="s">
        <v>543</v>
      </c>
      <c r="X26" s="12" t="s">
        <v>734</v>
      </c>
      <c r="Y26" s="12" t="s">
        <v>380</v>
      </c>
      <c r="Z26" s="12" t="s">
        <v>9</v>
      </c>
      <c r="AA26" s="12" t="s">
        <v>10</v>
      </c>
      <c r="AB26" s="13">
        <v>1.1982691776400001</v>
      </c>
      <c r="AC26" s="13">
        <v>6.0232302656300002E-2</v>
      </c>
    </row>
    <row r="27" spans="2:29" ht="12.75" customHeight="1">
      <c r="E27" s="9" t="s">
        <v>61</v>
      </c>
      <c r="F27" s="9" t="s">
        <v>520</v>
      </c>
      <c r="G27" s="9" t="s">
        <v>69</v>
      </c>
      <c r="H27" s="9" t="s">
        <v>555</v>
      </c>
      <c r="J27" s="11" t="s">
        <v>306</v>
      </c>
      <c r="K27" s="11" t="s">
        <v>642</v>
      </c>
      <c r="L27" s="11" t="s">
        <v>1412</v>
      </c>
      <c r="M27" s="11" t="s">
        <v>993</v>
      </c>
      <c r="N27" s="25"/>
      <c r="O27" s="25"/>
      <c r="P27" s="12">
        <v>22</v>
      </c>
      <c r="Q27" s="12" t="s">
        <v>6</v>
      </c>
      <c r="R27" s="12" t="s">
        <v>1107</v>
      </c>
      <c r="S27" s="12" t="s">
        <v>7</v>
      </c>
      <c r="T27" s="12" t="s">
        <v>1131</v>
      </c>
      <c r="U27" s="12" t="s">
        <v>519</v>
      </c>
      <c r="V27" s="12" t="s">
        <v>32</v>
      </c>
      <c r="W27" s="12" t="s">
        <v>537</v>
      </c>
      <c r="X27" s="12" t="s">
        <v>1325</v>
      </c>
      <c r="Y27" s="12" t="s">
        <v>714</v>
      </c>
      <c r="Z27" s="12" t="s">
        <v>9</v>
      </c>
      <c r="AA27" s="12" t="s">
        <v>10</v>
      </c>
      <c r="AB27" s="13">
        <v>1.59279712294</v>
      </c>
      <c r="AC27" s="13">
        <v>0.100137549916</v>
      </c>
    </row>
    <row r="28" spans="2:29" ht="12.75" customHeight="1">
      <c r="E28" s="9" t="s">
        <v>61</v>
      </c>
      <c r="F28" s="9" t="s">
        <v>520</v>
      </c>
      <c r="G28" s="9" t="s">
        <v>556</v>
      </c>
      <c r="H28" s="9" t="s">
        <v>557</v>
      </c>
      <c r="J28" s="11" t="s">
        <v>306</v>
      </c>
      <c r="K28" s="11" t="s">
        <v>642</v>
      </c>
      <c r="L28" s="11" t="s">
        <v>307</v>
      </c>
      <c r="M28" s="11" t="s">
        <v>994</v>
      </c>
      <c r="N28" s="25"/>
      <c r="O28" s="25"/>
      <c r="P28" s="12">
        <v>1</v>
      </c>
      <c r="Q28" s="12" t="s">
        <v>6</v>
      </c>
      <c r="R28" s="12" t="s">
        <v>1107</v>
      </c>
      <c r="S28" s="12" t="s">
        <v>7</v>
      </c>
      <c r="T28" s="12" t="s">
        <v>1131</v>
      </c>
      <c r="U28" s="12" t="s">
        <v>519</v>
      </c>
      <c r="V28" s="12" t="s">
        <v>8</v>
      </c>
      <c r="W28" s="12" t="s">
        <v>530</v>
      </c>
      <c r="X28" s="12" t="s">
        <v>13</v>
      </c>
      <c r="Y28" s="12" t="s">
        <v>695</v>
      </c>
      <c r="Z28" s="12" t="s">
        <v>9</v>
      </c>
      <c r="AA28" s="12" t="s">
        <v>10</v>
      </c>
      <c r="AB28" s="13">
        <v>1.20498240204</v>
      </c>
      <c r="AC28" s="13">
        <v>5.18062902931E-2</v>
      </c>
    </row>
    <row r="29" spans="2:29" ht="12.75" customHeight="1">
      <c r="E29" s="9" t="s">
        <v>61</v>
      </c>
      <c r="F29" s="9" t="s">
        <v>520</v>
      </c>
      <c r="G29" s="9" t="s">
        <v>89</v>
      </c>
      <c r="H29" s="9" t="s">
        <v>558</v>
      </c>
      <c r="J29" s="11" t="s">
        <v>306</v>
      </c>
      <c r="K29" s="11" t="s">
        <v>642</v>
      </c>
      <c r="L29" s="11" t="s">
        <v>305</v>
      </c>
      <c r="M29" s="11" t="s">
        <v>995</v>
      </c>
      <c r="N29" s="25"/>
      <c r="O29" s="25"/>
      <c r="P29" s="12">
        <v>2</v>
      </c>
      <c r="Q29" s="12" t="s">
        <v>6</v>
      </c>
      <c r="R29" s="12" t="s">
        <v>1107</v>
      </c>
      <c r="S29" s="12" t="s">
        <v>7</v>
      </c>
      <c r="T29" s="12" t="s">
        <v>1131</v>
      </c>
      <c r="U29" s="12" t="s">
        <v>519</v>
      </c>
      <c r="V29" s="12" t="s">
        <v>8</v>
      </c>
      <c r="W29" s="12" t="s">
        <v>530</v>
      </c>
      <c r="X29" s="12" t="s">
        <v>12</v>
      </c>
      <c r="Y29" s="12" t="s">
        <v>696</v>
      </c>
      <c r="Z29" s="12" t="s">
        <v>9</v>
      </c>
      <c r="AA29" s="12" t="s">
        <v>10</v>
      </c>
      <c r="AB29" s="13">
        <v>1.9366047689799999</v>
      </c>
      <c r="AC29" s="13">
        <v>0.118187801304</v>
      </c>
    </row>
    <row r="30" spans="2:29" ht="12.75" customHeight="1">
      <c r="E30" s="9" t="s">
        <v>61</v>
      </c>
      <c r="F30" s="9" t="s">
        <v>520</v>
      </c>
      <c r="G30" s="9" t="s">
        <v>96</v>
      </c>
      <c r="H30" s="9" t="s">
        <v>559</v>
      </c>
      <c r="J30" s="11" t="s">
        <v>1136</v>
      </c>
      <c r="K30" s="11" t="s">
        <v>656</v>
      </c>
      <c r="L30" s="11" t="s">
        <v>339</v>
      </c>
      <c r="M30" s="11" t="s">
        <v>1027</v>
      </c>
      <c r="N30" s="25"/>
      <c r="O30" s="25"/>
      <c r="P30" s="12">
        <v>24</v>
      </c>
      <c r="Q30" s="12" t="s">
        <v>6</v>
      </c>
      <c r="R30" s="12" t="s">
        <v>1107</v>
      </c>
      <c r="S30" s="12" t="s">
        <v>7</v>
      </c>
      <c r="T30" s="12" t="s">
        <v>1131</v>
      </c>
      <c r="U30" s="12" t="s">
        <v>519</v>
      </c>
      <c r="V30" s="12" t="s">
        <v>58</v>
      </c>
      <c r="W30" s="12" t="s">
        <v>538</v>
      </c>
      <c r="X30" s="12" t="s">
        <v>1342</v>
      </c>
      <c r="Y30" s="12" t="s">
        <v>716</v>
      </c>
      <c r="Z30" s="12" t="s">
        <v>9</v>
      </c>
      <c r="AA30" s="12" t="s">
        <v>10</v>
      </c>
      <c r="AB30" s="13">
        <v>1.4539303755099999</v>
      </c>
      <c r="AC30" s="13">
        <v>6.5062718976799994E-2</v>
      </c>
    </row>
    <row r="31" spans="2:29" ht="12.75" customHeight="1">
      <c r="E31" s="9" t="s">
        <v>61</v>
      </c>
      <c r="F31" s="9" t="s">
        <v>520</v>
      </c>
      <c r="G31" s="9" t="s">
        <v>82</v>
      </c>
      <c r="H31" s="9" t="s">
        <v>560</v>
      </c>
      <c r="J31" s="11" t="s">
        <v>1136</v>
      </c>
      <c r="K31" s="11" t="s">
        <v>656</v>
      </c>
      <c r="L31" s="11" t="s">
        <v>340</v>
      </c>
      <c r="M31" s="11" t="s">
        <v>1028</v>
      </c>
      <c r="N31" s="25"/>
      <c r="O31" s="25"/>
      <c r="P31" s="12">
        <v>53</v>
      </c>
      <c r="Q31" s="12" t="s">
        <v>6</v>
      </c>
      <c r="R31" s="12" t="s">
        <v>1107</v>
      </c>
      <c r="S31" s="12" t="s">
        <v>7</v>
      </c>
      <c r="T31" s="12" t="s">
        <v>1131</v>
      </c>
      <c r="U31" s="12" t="s">
        <v>519</v>
      </c>
      <c r="V31" s="12" t="s">
        <v>57</v>
      </c>
      <c r="W31" s="12" t="s">
        <v>546</v>
      </c>
      <c r="X31" s="12" t="s">
        <v>59</v>
      </c>
      <c r="Y31" s="12" t="s">
        <v>743</v>
      </c>
      <c r="Z31" s="12" t="s">
        <v>9</v>
      </c>
      <c r="AA31" s="12" t="s">
        <v>10</v>
      </c>
      <c r="AB31" s="13">
        <v>1.6216428387099999</v>
      </c>
      <c r="AC31" s="13">
        <v>6.5498389648700001E-2</v>
      </c>
    </row>
    <row r="32" spans="2:29" ht="12.75" customHeight="1">
      <c r="E32" s="9" t="s">
        <v>61</v>
      </c>
      <c r="F32" s="9" t="s">
        <v>520</v>
      </c>
      <c r="G32" s="9" t="s">
        <v>98</v>
      </c>
      <c r="H32" s="9" t="s">
        <v>561</v>
      </c>
      <c r="J32" s="11" t="s">
        <v>1136</v>
      </c>
      <c r="K32" s="11" t="s">
        <v>656</v>
      </c>
      <c r="L32" s="11" t="s">
        <v>341</v>
      </c>
      <c r="M32" s="11" t="s">
        <v>1029</v>
      </c>
      <c r="N32" s="25"/>
      <c r="O32" s="25"/>
      <c r="P32" s="12">
        <v>29</v>
      </c>
      <c r="Q32" s="12" t="s">
        <v>6</v>
      </c>
      <c r="R32" s="12" t="s">
        <v>1107</v>
      </c>
      <c r="S32" s="12" t="s">
        <v>7</v>
      </c>
      <c r="T32" s="12" t="s">
        <v>1131</v>
      </c>
      <c r="U32" s="12" t="s">
        <v>519</v>
      </c>
      <c r="V32" s="12" t="s">
        <v>36</v>
      </c>
      <c r="W32" s="12" t="s">
        <v>540</v>
      </c>
      <c r="X32" s="12" t="s">
        <v>37</v>
      </c>
      <c r="Y32" s="12" t="s">
        <v>721</v>
      </c>
      <c r="Z32" s="12" t="s">
        <v>9</v>
      </c>
      <c r="AA32" s="12" t="s">
        <v>10</v>
      </c>
      <c r="AB32" s="13">
        <v>5.6525098211899998</v>
      </c>
      <c r="AC32" s="13">
        <v>1.00430314237</v>
      </c>
    </row>
    <row r="33" spans="5:29" ht="12.75" customHeight="1">
      <c r="E33" s="9" t="s">
        <v>61</v>
      </c>
      <c r="F33" s="9" t="s">
        <v>520</v>
      </c>
      <c r="G33" s="9" t="s">
        <v>100</v>
      </c>
      <c r="H33" s="9" t="s">
        <v>562</v>
      </c>
      <c r="J33" s="11" t="s">
        <v>308</v>
      </c>
      <c r="K33" s="11" t="s">
        <v>643</v>
      </c>
      <c r="L33" s="11" t="s">
        <v>1413</v>
      </c>
      <c r="M33" s="11" t="s">
        <v>996</v>
      </c>
      <c r="N33" s="25"/>
      <c r="O33" s="25"/>
      <c r="P33" s="12">
        <v>39</v>
      </c>
      <c r="Q33" s="12" t="s">
        <v>6</v>
      </c>
      <c r="R33" s="12" t="s">
        <v>1107</v>
      </c>
      <c r="S33" s="12" t="s">
        <v>7</v>
      </c>
      <c r="T33" s="12" t="s">
        <v>1131</v>
      </c>
      <c r="U33" s="12" t="s">
        <v>519</v>
      </c>
      <c r="V33" s="12" t="s">
        <v>45</v>
      </c>
      <c r="W33" s="12" t="s">
        <v>542</v>
      </c>
      <c r="X33" s="12" t="s">
        <v>47</v>
      </c>
      <c r="Y33" s="12" t="s">
        <v>732</v>
      </c>
      <c r="Z33" s="12" t="s">
        <v>9</v>
      </c>
      <c r="AA33" s="12" t="s">
        <v>10</v>
      </c>
      <c r="AB33" s="13">
        <v>1.76367437664</v>
      </c>
      <c r="AC33" s="13">
        <v>6.3675389936500001E-2</v>
      </c>
    </row>
    <row r="34" spans="5:29" ht="12.75" customHeight="1">
      <c r="E34" s="9" t="s">
        <v>106</v>
      </c>
      <c r="F34" s="9" t="s">
        <v>521</v>
      </c>
      <c r="G34" s="9" t="s">
        <v>1137</v>
      </c>
      <c r="H34" s="9" t="s">
        <v>563</v>
      </c>
      <c r="J34" s="11" t="s">
        <v>308</v>
      </c>
      <c r="K34" s="11" t="s">
        <v>643</v>
      </c>
      <c r="L34" s="11" t="s">
        <v>997</v>
      </c>
      <c r="M34" s="11" t="s">
        <v>998</v>
      </c>
      <c r="N34" s="25"/>
      <c r="O34" s="25"/>
      <c r="P34" s="12">
        <v>27</v>
      </c>
      <c r="Q34" s="12" t="s">
        <v>6</v>
      </c>
      <c r="R34" s="12" t="s">
        <v>1107</v>
      </c>
      <c r="S34" s="12" t="s">
        <v>7</v>
      </c>
      <c r="T34" s="12" t="s">
        <v>1131</v>
      </c>
      <c r="U34" s="12" t="s">
        <v>519</v>
      </c>
      <c r="V34" s="12" t="s">
        <v>1134</v>
      </c>
      <c r="W34" s="12" t="s">
        <v>539</v>
      </c>
      <c r="X34" s="12" t="s">
        <v>1343</v>
      </c>
      <c r="Y34" s="12" t="s">
        <v>719</v>
      </c>
      <c r="Z34" s="12" t="s">
        <v>9</v>
      </c>
      <c r="AA34" s="12" t="s">
        <v>10</v>
      </c>
      <c r="AB34" s="13">
        <v>1.82195262215</v>
      </c>
      <c r="AC34" s="13">
        <v>0.10093234822</v>
      </c>
    </row>
    <row r="35" spans="5:29" ht="12.75" customHeight="1">
      <c r="E35" s="9" t="s">
        <v>106</v>
      </c>
      <c r="F35" s="9" t="s">
        <v>521</v>
      </c>
      <c r="G35" s="9" t="s">
        <v>107</v>
      </c>
      <c r="H35" s="9" t="s">
        <v>564</v>
      </c>
      <c r="J35" s="11" t="s">
        <v>308</v>
      </c>
      <c r="K35" s="11" t="s">
        <v>643</v>
      </c>
      <c r="L35" s="11" t="s">
        <v>309</v>
      </c>
      <c r="M35" s="11" t="s">
        <v>999</v>
      </c>
      <c r="N35" s="25"/>
      <c r="O35" s="25"/>
      <c r="P35" s="12">
        <v>30</v>
      </c>
      <c r="Q35" s="12" t="s">
        <v>6</v>
      </c>
      <c r="R35" s="12" t="s">
        <v>1107</v>
      </c>
      <c r="S35" s="12" t="s">
        <v>7</v>
      </c>
      <c r="T35" s="12" t="s">
        <v>1131</v>
      </c>
      <c r="U35" s="12" t="s">
        <v>519</v>
      </c>
      <c r="V35" s="12" t="s">
        <v>36</v>
      </c>
      <c r="W35" s="12" t="s">
        <v>540</v>
      </c>
      <c r="X35" s="12" t="s">
        <v>1344</v>
      </c>
      <c r="Y35" s="12" t="s">
        <v>722</v>
      </c>
      <c r="Z35" s="12" t="s">
        <v>9</v>
      </c>
      <c r="AA35" s="12" t="s">
        <v>10</v>
      </c>
      <c r="AB35" s="13">
        <v>1.11428045913</v>
      </c>
      <c r="AC35" s="13">
        <v>5.4492083342899997E-2</v>
      </c>
    </row>
    <row r="36" spans="5:29" ht="12.75" customHeight="1">
      <c r="E36" s="9" t="s">
        <v>106</v>
      </c>
      <c r="F36" s="9" t="s">
        <v>521</v>
      </c>
      <c r="G36" s="9" t="s">
        <v>109</v>
      </c>
      <c r="H36" s="9" t="s">
        <v>565</v>
      </c>
      <c r="J36" s="11" t="s">
        <v>342</v>
      </c>
      <c r="K36" s="11" t="s">
        <v>657</v>
      </c>
      <c r="L36" s="11" t="s">
        <v>343</v>
      </c>
      <c r="M36" s="11" t="s">
        <v>1030</v>
      </c>
      <c r="N36" s="25"/>
      <c r="O36" s="25"/>
      <c r="P36" s="12">
        <v>47</v>
      </c>
      <c r="Q36" s="12" t="s">
        <v>6</v>
      </c>
      <c r="R36" s="12" t="s">
        <v>1107</v>
      </c>
      <c r="S36" s="12" t="s">
        <v>7</v>
      </c>
      <c r="T36" s="12" t="s">
        <v>1131</v>
      </c>
      <c r="U36" s="12" t="s">
        <v>519</v>
      </c>
      <c r="V36" s="12" t="s">
        <v>52</v>
      </c>
      <c r="W36" s="12" t="s">
        <v>544</v>
      </c>
      <c r="X36" s="12" t="s">
        <v>737</v>
      </c>
      <c r="Y36" s="12" t="s">
        <v>736</v>
      </c>
      <c r="Z36" s="12" t="s">
        <v>9</v>
      </c>
      <c r="AA36" s="12" t="s">
        <v>10</v>
      </c>
      <c r="AB36" s="13">
        <v>1.89476071685</v>
      </c>
      <c r="AC36" s="13">
        <v>7.4288196828100006E-2</v>
      </c>
    </row>
    <row r="37" spans="5:29" ht="12.75" customHeight="1">
      <c r="E37" s="9" t="s">
        <v>106</v>
      </c>
      <c r="F37" s="9" t="s">
        <v>521</v>
      </c>
      <c r="G37" s="9" t="s">
        <v>111</v>
      </c>
      <c r="H37" s="9" t="s">
        <v>566</v>
      </c>
      <c r="J37" s="11" t="s">
        <v>342</v>
      </c>
      <c r="K37" s="11" t="s">
        <v>657</v>
      </c>
      <c r="L37" s="11" t="s">
        <v>344</v>
      </c>
      <c r="M37" s="11" t="s">
        <v>1031</v>
      </c>
      <c r="N37" s="25"/>
      <c r="O37" s="25"/>
      <c r="P37" s="12">
        <v>23</v>
      </c>
      <c r="Q37" s="12" t="s">
        <v>6</v>
      </c>
      <c r="R37" s="12" t="s">
        <v>1107</v>
      </c>
      <c r="S37" s="12" t="s">
        <v>7</v>
      </c>
      <c r="T37" s="12" t="s">
        <v>1131</v>
      </c>
      <c r="U37" s="12" t="s">
        <v>519</v>
      </c>
      <c r="V37" s="12" t="s">
        <v>32</v>
      </c>
      <c r="W37" s="12" t="s">
        <v>537</v>
      </c>
      <c r="X37" s="12" t="s">
        <v>33</v>
      </c>
      <c r="Y37" s="12" t="s">
        <v>715</v>
      </c>
      <c r="Z37" s="12" t="s">
        <v>9</v>
      </c>
      <c r="AA37" s="12" t="s">
        <v>10</v>
      </c>
      <c r="AB37" s="13">
        <v>1.3930821476799999</v>
      </c>
      <c r="AC37" s="13">
        <v>8.4525297780700004E-2</v>
      </c>
    </row>
    <row r="38" spans="5:29" ht="12.75" customHeight="1">
      <c r="E38" s="9" t="s">
        <v>106</v>
      </c>
      <c r="F38" s="9" t="s">
        <v>521</v>
      </c>
      <c r="G38" s="9" t="s">
        <v>114</v>
      </c>
      <c r="H38" s="9" t="s">
        <v>567</v>
      </c>
      <c r="J38" s="11" t="s">
        <v>310</v>
      </c>
      <c r="K38" s="11" t="s">
        <v>644</v>
      </c>
      <c r="L38" s="11" t="s">
        <v>1414</v>
      </c>
      <c r="M38" s="11" t="s">
        <v>1000</v>
      </c>
      <c r="N38" s="25"/>
      <c r="O38" s="25"/>
      <c r="P38" s="12">
        <v>18</v>
      </c>
      <c r="Q38" s="12" t="s">
        <v>6</v>
      </c>
      <c r="R38" s="12" t="s">
        <v>1107</v>
      </c>
      <c r="S38" s="12" t="s">
        <v>7</v>
      </c>
      <c r="T38" s="12" t="s">
        <v>1131</v>
      </c>
      <c r="U38" s="12" t="s">
        <v>519</v>
      </c>
      <c r="V38" s="12" t="s">
        <v>25</v>
      </c>
      <c r="W38" s="12" t="s">
        <v>535</v>
      </c>
      <c r="X38" s="12" t="s">
        <v>27</v>
      </c>
      <c r="Y38" s="12" t="s">
        <v>710</v>
      </c>
      <c r="Z38" s="12" t="s">
        <v>9</v>
      </c>
      <c r="AA38" s="12" t="s">
        <v>10</v>
      </c>
      <c r="AB38" s="13">
        <v>0.21442140868199999</v>
      </c>
      <c r="AC38" s="13">
        <v>1.29038330497E-3</v>
      </c>
    </row>
    <row r="39" spans="5:29" ht="12.75" customHeight="1">
      <c r="E39" s="9" t="s">
        <v>106</v>
      </c>
      <c r="F39" s="9" t="s">
        <v>521</v>
      </c>
      <c r="G39" s="9" t="s">
        <v>116</v>
      </c>
      <c r="H39" s="9" t="s">
        <v>568</v>
      </c>
      <c r="J39" s="11" t="s">
        <v>310</v>
      </c>
      <c r="K39" s="11" t="s">
        <v>644</v>
      </c>
      <c r="L39" s="11" t="s">
        <v>311</v>
      </c>
      <c r="M39" s="11" t="s">
        <v>1001</v>
      </c>
      <c r="N39" s="25"/>
      <c r="O39" s="25"/>
      <c r="P39" s="12">
        <v>35</v>
      </c>
      <c r="Q39" s="12" t="s">
        <v>6</v>
      </c>
      <c r="R39" s="12" t="s">
        <v>1107</v>
      </c>
      <c r="S39" s="12" t="s">
        <v>7</v>
      </c>
      <c r="T39" s="12" t="s">
        <v>1131</v>
      </c>
      <c r="U39" s="12" t="s">
        <v>519</v>
      </c>
      <c r="V39" s="12" t="s">
        <v>41</v>
      </c>
      <c r="W39" s="12" t="s">
        <v>541</v>
      </c>
      <c r="X39" s="12" t="s">
        <v>1329</v>
      </c>
      <c r="Y39" s="12" t="s">
        <v>728</v>
      </c>
      <c r="Z39" s="12" t="s">
        <v>9</v>
      </c>
      <c r="AA39" s="12" t="s">
        <v>10</v>
      </c>
      <c r="AB39" s="13">
        <v>2.4994410094699999</v>
      </c>
      <c r="AC39" s="13">
        <v>0.25057093914400003</v>
      </c>
    </row>
    <row r="40" spans="5:29" ht="12.75" customHeight="1">
      <c r="E40" s="9" t="s">
        <v>106</v>
      </c>
      <c r="F40" s="9" t="s">
        <v>521</v>
      </c>
      <c r="G40" s="9" t="s">
        <v>118</v>
      </c>
      <c r="H40" s="9" t="s">
        <v>569</v>
      </c>
      <c r="J40" s="11" t="s">
        <v>310</v>
      </c>
      <c r="K40" s="11" t="s">
        <v>644</v>
      </c>
      <c r="L40" s="11" t="s">
        <v>312</v>
      </c>
      <c r="M40" s="11" t="s">
        <v>1002</v>
      </c>
      <c r="N40" s="25"/>
      <c r="O40" s="25"/>
      <c r="P40" s="12">
        <v>40</v>
      </c>
      <c r="Q40" s="12" t="s">
        <v>6</v>
      </c>
      <c r="R40" s="12" t="s">
        <v>1107</v>
      </c>
      <c r="S40" s="12" t="s">
        <v>7</v>
      </c>
      <c r="T40" s="12" t="s">
        <v>1131</v>
      </c>
      <c r="U40" s="12" t="s">
        <v>519</v>
      </c>
      <c r="V40" s="12" t="s">
        <v>45</v>
      </c>
      <c r="W40" s="12" t="s">
        <v>542</v>
      </c>
      <c r="X40" s="12" t="s">
        <v>1293</v>
      </c>
      <c r="Y40" s="12" t="s">
        <v>733</v>
      </c>
      <c r="Z40" s="12" t="s">
        <v>9</v>
      </c>
      <c r="AA40" s="12" t="s">
        <v>10</v>
      </c>
      <c r="AB40" s="13">
        <v>1.46546965618</v>
      </c>
      <c r="AC40" s="13">
        <v>7.7188053967600007E-2</v>
      </c>
    </row>
    <row r="41" spans="5:29" ht="12.75" customHeight="1">
      <c r="E41" s="9" t="s">
        <v>106</v>
      </c>
      <c r="F41" s="9" t="s">
        <v>521</v>
      </c>
      <c r="G41" s="9" t="s">
        <v>120</v>
      </c>
      <c r="H41" s="9" t="s">
        <v>570</v>
      </c>
      <c r="J41" s="11" t="s">
        <v>313</v>
      </c>
      <c r="K41" s="11" t="s">
        <v>645</v>
      </c>
      <c r="L41" s="11" t="s">
        <v>314</v>
      </c>
      <c r="M41" s="11" t="s">
        <v>1003</v>
      </c>
      <c r="N41" s="25"/>
      <c r="O41" s="25"/>
      <c r="P41" s="12">
        <v>21</v>
      </c>
      <c r="Q41" s="12" t="s">
        <v>6</v>
      </c>
      <c r="R41" s="12" t="s">
        <v>1107</v>
      </c>
      <c r="S41" s="12" t="s">
        <v>7</v>
      </c>
      <c r="T41" s="12" t="s">
        <v>1131</v>
      </c>
      <c r="U41" s="12" t="s">
        <v>519</v>
      </c>
      <c r="V41" s="12" t="s">
        <v>14</v>
      </c>
      <c r="W41" s="12" t="s">
        <v>536</v>
      </c>
      <c r="X41" s="12" t="s">
        <v>15</v>
      </c>
      <c r="Y41" s="12" t="s">
        <v>713</v>
      </c>
      <c r="Z41" s="12" t="s">
        <v>9</v>
      </c>
      <c r="AA41" s="12" t="s">
        <v>10</v>
      </c>
      <c r="AB41" s="13">
        <v>1.23241501799</v>
      </c>
      <c r="AC41" s="13">
        <v>5.1720542543500003E-2</v>
      </c>
    </row>
    <row r="42" spans="5:29" ht="12.75" customHeight="1">
      <c r="E42" s="9" t="s">
        <v>106</v>
      </c>
      <c r="F42" s="9" t="s">
        <v>521</v>
      </c>
      <c r="G42" s="9" t="s">
        <v>123</v>
      </c>
      <c r="H42" s="9" t="s">
        <v>571</v>
      </c>
      <c r="J42" s="11" t="s">
        <v>313</v>
      </c>
      <c r="K42" s="11" t="s">
        <v>645</v>
      </c>
      <c r="L42" s="11" t="s">
        <v>315</v>
      </c>
      <c r="M42" s="11" t="s">
        <v>1004</v>
      </c>
      <c r="N42" s="25"/>
      <c r="O42" s="25"/>
      <c r="P42" s="12">
        <v>31</v>
      </c>
      <c r="Q42" s="12" t="s">
        <v>6</v>
      </c>
      <c r="R42" s="12" t="s">
        <v>1107</v>
      </c>
      <c r="S42" s="12" t="s">
        <v>7</v>
      </c>
      <c r="T42" s="12" t="s">
        <v>1131</v>
      </c>
      <c r="U42" s="12" t="s">
        <v>519</v>
      </c>
      <c r="V42" s="12" t="s">
        <v>36</v>
      </c>
      <c r="W42" s="12" t="s">
        <v>540</v>
      </c>
      <c r="X42" s="12" t="s">
        <v>39</v>
      </c>
      <c r="Y42" s="12" t="s">
        <v>723</v>
      </c>
      <c r="Z42" s="12" t="s">
        <v>9</v>
      </c>
      <c r="AA42" s="12" t="s">
        <v>10</v>
      </c>
      <c r="AB42" s="13">
        <v>2.39658430803</v>
      </c>
      <c r="AC42" s="13">
        <v>0.16869829588599999</v>
      </c>
    </row>
    <row r="43" spans="5:29" ht="12.75" customHeight="1">
      <c r="E43" s="9" t="s">
        <v>106</v>
      </c>
      <c r="F43" s="9" t="s">
        <v>521</v>
      </c>
      <c r="G43" s="9" t="s">
        <v>112</v>
      </c>
      <c r="H43" s="9" t="s">
        <v>572</v>
      </c>
      <c r="J43" s="11" t="s">
        <v>316</v>
      </c>
      <c r="K43" s="11" t="s">
        <v>646</v>
      </c>
      <c r="L43" s="11" t="s">
        <v>1415</v>
      </c>
      <c r="M43" s="11" t="s">
        <v>1005</v>
      </c>
      <c r="N43" s="25"/>
      <c r="O43" s="25"/>
      <c r="P43" s="12">
        <v>32</v>
      </c>
      <c r="Q43" s="12" t="s">
        <v>6</v>
      </c>
      <c r="R43" s="12" t="s">
        <v>1107</v>
      </c>
      <c r="S43" s="12" t="s">
        <v>7</v>
      </c>
      <c r="T43" s="12" t="s">
        <v>1131</v>
      </c>
      <c r="U43" s="12" t="s">
        <v>519</v>
      </c>
      <c r="V43" s="12" t="s">
        <v>36</v>
      </c>
      <c r="W43" s="12" t="s">
        <v>540</v>
      </c>
      <c r="X43" s="12" t="s">
        <v>40</v>
      </c>
      <c r="Y43" s="12" t="s">
        <v>724</v>
      </c>
      <c r="Z43" s="12" t="s">
        <v>9</v>
      </c>
      <c r="AA43" s="12" t="s">
        <v>10</v>
      </c>
      <c r="AB43" s="13">
        <v>0.92378876993199999</v>
      </c>
      <c r="AC43" s="13">
        <v>4.3910213634400001E-2</v>
      </c>
    </row>
    <row r="44" spans="5:29" ht="12.75" customHeight="1">
      <c r="E44" s="9" t="s">
        <v>106</v>
      </c>
      <c r="F44" s="9" t="s">
        <v>521</v>
      </c>
      <c r="G44" s="9" t="s">
        <v>125</v>
      </c>
      <c r="H44" s="9" t="s">
        <v>573</v>
      </c>
      <c r="J44" s="11" t="s">
        <v>316</v>
      </c>
      <c r="K44" s="11" t="s">
        <v>646</v>
      </c>
      <c r="L44" s="11" t="s">
        <v>317</v>
      </c>
      <c r="M44" s="11" t="s">
        <v>1006</v>
      </c>
      <c r="N44" s="25"/>
      <c r="O44" s="25"/>
      <c r="P44" s="12">
        <v>11</v>
      </c>
      <c r="Q44" s="12" t="s">
        <v>6</v>
      </c>
      <c r="R44" s="12" t="s">
        <v>1107</v>
      </c>
      <c r="S44" s="12" t="s">
        <v>7</v>
      </c>
      <c r="T44" s="12" t="s">
        <v>1131</v>
      </c>
      <c r="U44" s="12" t="s">
        <v>519</v>
      </c>
      <c r="V44" s="12" t="s">
        <v>11</v>
      </c>
      <c r="W44" s="12" t="s">
        <v>532</v>
      </c>
      <c r="X44" s="12" t="s">
        <v>23</v>
      </c>
      <c r="Y44" s="12" t="s">
        <v>705</v>
      </c>
      <c r="Z44" s="12" t="s">
        <v>9</v>
      </c>
      <c r="AA44" s="12" t="s">
        <v>10</v>
      </c>
      <c r="AB44" s="13">
        <v>1.42643412658</v>
      </c>
      <c r="AC44" s="13">
        <v>5.7808457435600001E-2</v>
      </c>
    </row>
    <row r="45" spans="5:29" ht="12.75" customHeight="1">
      <c r="E45" s="9" t="s">
        <v>106</v>
      </c>
      <c r="F45" s="9" t="s">
        <v>521</v>
      </c>
      <c r="G45" s="9" t="s">
        <v>127</v>
      </c>
      <c r="H45" s="9" t="s">
        <v>574</v>
      </c>
      <c r="J45" s="11" t="s">
        <v>316</v>
      </c>
      <c r="K45" s="11" t="s">
        <v>646</v>
      </c>
      <c r="L45" s="11" t="s">
        <v>318</v>
      </c>
      <c r="M45" s="11" t="s">
        <v>1007</v>
      </c>
      <c r="N45" s="25"/>
      <c r="O45" s="25"/>
      <c r="P45" s="12">
        <v>45</v>
      </c>
      <c r="Q45" s="12" t="s">
        <v>6</v>
      </c>
      <c r="R45" s="12" t="s">
        <v>1107</v>
      </c>
      <c r="S45" s="12" t="s">
        <v>7</v>
      </c>
      <c r="T45" s="12" t="s">
        <v>1131</v>
      </c>
      <c r="U45" s="12" t="s">
        <v>519</v>
      </c>
      <c r="V45" s="12" t="s">
        <v>48</v>
      </c>
      <c r="W45" s="12" t="s">
        <v>543</v>
      </c>
      <c r="X45" s="12" t="s">
        <v>1345</v>
      </c>
      <c r="Y45" s="12" t="s">
        <v>387</v>
      </c>
      <c r="Z45" s="12" t="s">
        <v>9</v>
      </c>
      <c r="AA45" s="12" t="s">
        <v>10</v>
      </c>
      <c r="AB45" s="13">
        <v>1.28164367558</v>
      </c>
      <c r="AC45" s="13">
        <v>8.5031190810800003E-2</v>
      </c>
    </row>
    <row r="46" spans="5:29" ht="12.75" customHeight="1">
      <c r="E46" s="9" t="s">
        <v>106</v>
      </c>
      <c r="F46" s="9" t="s">
        <v>521</v>
      </c>
      <c r="G46" s="9" t="s">
        <v>130</v>
      </c>
      <c r="H46" s="9" t="s">
        <v>575</v>
      </c>
      <c r="J46" s="11" t="s">
        <v>74</v>
      </c>
      <c r="K46" s="11" t="s">
        <v>549</v>
      </c>
      <c r="L46" s="11" t="s">
        <v>1348</v>
      </c>
      <c r="M46" s="11" t="s">
        <v>755</v>
      </c>
      <c r="N46" s="25"/>
      <c r="O46" s="25"/>
      <c r="P46" s="12">
        <v>48</v>
      </c>
      <c r="Q46" s="12" t="s">
        <v>6</v>
      </c>
      <c r="R46" s="12" t="s">
        <v>1107</v>
      </c>
      <c r="S46" s="12" t="s">
        <v>7</v>
      </c>
      <c r="T46" s="12" t="s">
        <v>1131</v>
      </c>
      <c r="U46" s="12" t="s">
        <v>519</v>
      </c>
      <c r="V46" s="12" t="s">
        <v>52</v>
      </c>
      <c r="W46" s="12" t="s">
        <v>544</v>
      </c>
      <c r="X46" s="12" t="s">
        <v>1346</v>
      </c>
      <c r="Y46" s="12" t="s">
        <v>738</v>
      </c>
      <c r="Z46" s="12" t="s">
        <v>9</v>
      </c>
      <c r="AA46" s="12" t="s">
        <v>10</v>
      </c>
      <c r="AB46" s="13">
        <v>1.5088905876000001</v>
      </c>
      <c r="AC46" s="13">
        <v>6.4894207813700006E-2</v>
      </c>
    </row>
    <row r="47" spans="5:29" ht="12.75" customHeight="1">
      <c r="E47" s="9" t="s">
        <v>106</v>
      </c>
      <c r="F47" s="9" t="s">
        <v>521</v>
      </c>
      <c r="G47" s="9" t="s">
        <v>132</v>
      </c>
      <c r="H47" s="9" t="s">
        <v>576</v>
      </c>
      <c r="J47" s="11" t="s">
        <v>74</v>
      </c>
      <c r="K47" s="11" t="s">
        <v>549</v>
      </c>
      <c r="L47" s="11" t="s">
        <v>75</v>
      </c>
      <c r="M47" s="11" t="s">
        <v>752</v>
      </c>
      <c r="N47" s="25"/>
      <c r="O47" s="25"/>
      <c r="P47" s="12">
        <v>44</v>
      </c>
      <c r="Q47" s="12" t="s">
        <v>6</v>
      </c>
      <c r="R47" s="12" t="s">
        <v>1107</v>
      </c>
      <c r="S47" s="12" t="s">
        <v>7</v>
      </c>
      <c r="T47" s="12" t="s">
        <v>1131</v>
      </c>
      <c r="U47" s="12" t="s">
        <v>519</v>
      </c>
      <c r="V47" s="12" t="s">
        <v>48</v>
      </c>
      <c r="W47" s="12" t="s">
        <v>543</v>
      </c>
      <c r="X47" s="12" t="s">
        <v>735</v>
      </c>
      <c r="Y47" s="12" t="s">
        <v>384</v>
      </c>
      <c r="Z47" s="12" t="s">
        <v>9</v>
      </c>
      <c r="AA47" s="12" t="s">
        <v>10</v>
      </c>
      <c r="AB47" s="13">
        <v>2.1099327783500001</v>
      </c>
      <c r="AC47" s="13">
        <v>0.160523904952</v>
      </c>
    </row>
    <row r="48" spans="5:29" ht="12.75" customHeight="1">
      <c r="E48" s="9" t="s">
        <v>135</v>
      </c>
      <c r="F48" s="9" t="s">
        <v>522</v>
      </c>
      <c r="G48" s="9" t="s">
        <v>136</v>
      </c>
      <c r="H48" s="9" t="s">
        <v>577</v>
      </c>
      <c r="J48" s="11" t="s">
        <v>74</v>
      </c>
      <c r="K48" s="11" t="s">
        <v>549</v>
      </c>
      <c r="L48" s="11" t="s">
        <v>76</v>
      </c>
      <c r="M48" s="11" t="s">
        <v>753</v>
      </c>
      <c r="N48" s="25"/>
      <c r="O48" s="25"/>
      <c r="P48" s="12">
        <v>37</v>
      </c>
      <c r="Q48" s="12" t="s">
        <v>6</v>
      </c>
      <c r="R48" s="12" t="s">
        <v>1107</v>
      </c>
      <c r="S48" s="12" t="s">
        <v>7</v>
      </c>
      <c r="T48" s="12" t="s">
        <v>1131</v>
      </c>
      <c r="U48" s="12" t="s">
        <v>519</v>
      </c>
      <c r="V48" s="12" t="s">
        <v>41</v>
      </c>
      <c r="W48" s="12" t="s">
        <v>541</v>
      </c>
      <c r="X48" s="12" t="s">
        <v>44</v>
      </c>
      <c r="Y48" s="12" t="s">
        <v>730</v>
      </c>
      <c r="Z48" s="12" t="s">
        <v>9</v>
      </c>
      <c r="AA48" s="12" t="s">
        <v>10</v>
      </c>
      <c r="AB48" s="13">
        <v>0.98316981854200003</v>
      </c>
      <c r="AC48" s="13">
        <v>3.9312069965299998E-2</v>
      </c>
    </row>
    <row r="49" spans="5:29" ht="12.75" customHeight="1">
      <c r="E49" s="9" t="s">
        <v>135</v>
      </c>
      <c r="F49" s="9" t="s">
        <v>522</v>
      </c>
      <c r="G49" s="9" t="s">
        <v>1138</v>
      </c>
      <c r="H49" s="9" t="s">
        <v>578</v>
      </c>
      <c r="J49" s="11" t="s">
        <v>74</v>
      </c>
      <c r="K49" s="11" t="s">
        <v>549</v>
      </c>
      <c r="L49" s="11" t="s">
        <v>77</v>
      </c>
      <c r="M49" s="11" t="s">
        <v>754</v>
      </c>
      <c r="N49" s="25"/>
      <c r="O49" s="25"/>
      <c r="P49" s="12">
        <v>36</v>
      </c>
      <c r="Q49" s="12" t="s">
        <v>6</v>
      </c>
      <c r="R49" s="12" t="s">
        <v>1107</v>
      </c>
      <c r="S49" s="12" t="s">
        <v>7</v>
      </c>
      <c r="T49" s="12" t="s">
        <v>1131</v>
      </c>
      <c r="U49" s="12" t="s">
        <v>519</v>
      </c>
      <c r="V49" s="12" t="s">
        <v>41</v>
      </c>
      <c r="W49" s="12" t="s">
        <v>541</v>
      </c>
      <c r="X49" s="12" t="s">
        <v>725</v>
      </c>
      <c r="Y49" s="12" t="s">
        <v>729</v>
      </c>
      <c r="Z49" s="12" t="s">
        <v>9</v>
      </c>
      <c r="AA49" s="12" t="s">
        <v>10</v>
      </c>
      <c r="AB49" s="13">
        <v>1.6745126928</v>
      </c>
      <c r="AC49" s="13">
        <v>4.3609825998100003E-2</v>
      </c>
    </row>
    <row r="50" spans="5:29" ht="12.75" customHeight="1">
      <c r="E50" s="9" t="s">
        <v>135</v>
      </c>
      <c r="F50" s="9" t="s">
        <v>522</v>
      </c>
      <c r="G50" s="9" t="s">
        <v>140</v>
      </c>
      <c r="H50" s="9" t="s">
        <v>579</v>
      </c>
      <c r="J50" s="11" t="s">
        <v>74</v>
      </c>
      <c r="K50" s="11" t="s">
        <v>549</v>
      </c>
      <c r="L50" s="11" t="s">
        <v>78</v>
      </c>
      <c r="M50" s="11" t="s">
        <v>756</v>
      </c>
      <c r="N50" s="25"/>
      <c r="O50" s="25"/>
      <c r="P50" s="12">
        <v>12</v>
      </c>
      <c r="Q50" s="12" t="s">
        <v>6</v>
      </c>
      <c r="R50" s="12" t="s">
        <v>1107</v>
      </c>
      <c r="S50" s="12" t="s">
        <v>7</v>
      </c>
      <c r="T50" s="12" t="s">
        <v>1131</v>
      </c>
      <c r="U50" s="12" t="s">
        <v>519</v>
      </c>
      <c r="V50" s="12" t="s">
        <v>11</v>
      </c>
      <c r="W50" s="12" t="s">
        <v>532</v>
      </c>
      <c r="X50" s="12" t="s">
        <v>24</v>
      </c>
      <c r="Y50" s="12" t="s">
        <v>706</v>
      </c>
      <c r="Z50" s="12" t="s">
        <v>9</v>
      </c>
      <c r="AA50" s="12" t="s">
        <v>10</v>
      </c>
      <c r="AB50" s="13">
        <v>1.35587173791</v>
      </c>
      <c r="AC50" s="13">
        <v>5.9471119852099998E-2</v>
      </c>
    </row>
    <row r="51" spans="5:29" ht="12.75" customHeight="1">
      <c r="E51" s="9" t="s">
        <v>135</v>
      </c>
      <c r="F51" s="9" t="s">
        <v>522</v>
      </c>
      <c r="G51" s="9" t="s">
        <v>147</v>
      </c>
      <c r="H51" s="9" t="s">
        <v>580</v>
      </c>
      <c r="J51" s="11" t="s">
        <v>74</v>
      </c>
      <c r="K51" s="11" t="s">
        <v>549</v>
      </c>
      <c r="L51" s="11" t="s">
        <v>79</v>
      </c>
      <c r="M51" s="11" t="s">
        <v>757</v>
      </c>
      <c r="N51" s="25"/>
      <c r="O51" s="25"/>
      <c r="P51" s="12">
        <v>49</v>
      </c>
      <c r="Q51" s="12" t="s">
        <v>6</v>
      </c>
      <c r="R51" s="12" t="s">
        <v>1107</v>
      </c>
      <c r="S51" s="12" t="s">
        <v>7</v>
      </c>
      <c r="T51" s="12" t="s">
        <v>1131</v>
      </c>
      <c r="U51" s="12" t="s">
        <v>519</v>
      </c>
      <c r="V51" s="12" t="s">
        <v>53</v>
      </c>
      <c r="W51" s="12" t="s">
        <v>545</v>
      </c>
      <c r="X51" s="12" t="s">
        <v>54</v>
      </c>
      <c r="Y51" s="12" t="s">
        <v>739</v>
      </c>
      <c r="Z51" s="12" t="s">
        <v>9</v>
      </c>
      <c r="AA51" s="12" t="s">
        <v>10</v>
      </c>
      <c r="AB51" s="13">
        <v>1.7832645551399999</v>
      </c>
      <c r="AC51" s="13">
        <v>5.0143100521099999E-2</v>
      </c>
    </row>
    <row r="52" spans="5:29" ht="12.75" customHeight="1">
      <c r="E52" s="9" t="s">
        <v>135</v>
      </c>
      <c r="F52" s="9" t="s">
        <v>522</v>
      </c>
      <c r="G52" s="9" t="s">
        <v>144</v>
      </c>
      <c r="H52" s="9" t="s">
        <v>581</v>
      </c>
      <c r="J52" s="11" t="s">
        <v>80</v>
      </c>
      <c r="K52" s="11" t="s">
        <v>550</v>
      </c>
      <c r="L52" s="11" t="s">
        <v>83</v>
      </c>
      <c r="M52" s="11" t="s">
        <v>758</v>
      </c>
      <c r="N52" s="25"/>
      <c r="O52" s="25"/>
      <c r="P52" s="12">
        <v>50</v>
      </c>
      <c r="Q52" s="12" t="s">
        <v>6</v>
      </c>
      <c r="R52" s="12" t="s">
        <v>1107</v>
      </c>
      <c r="S52" s="12" t="s">
        <v>7</v>
      </c>
      <c r="T52" s="12" t="s">
        <v>1131</v>
      </c>
      <c r="U52" s="12" t="s">
        <v>519</v>
      </c>
      <c r="V52" s="12" t="s">
        <v>53</v>
      </c>
      <c r="W52" s="12" t="s">
        <v>545</v>
      </c>
      <c r="X52" s="12" t="s">
        <v>1347</v>
      </c>
      <c r="Y52" s="12" t="s">
        <v>740</v>
      </c>
      <c r="Z52" s="12" t="s">
        <v>9</v>
      </c>
      <c r="AA52" s="12" t="s">
        <v>10</v>
      </c>
      <c r="AB52" s="13">
        <v>2.5673615755700001</v>
      </c>
      <c r="AC52" s="13">
        <v>0.121619368472</v>
      </c>
    </row>
    <row r="53" spans="5:29" ht="12.75" customHeight="1">
      <c r="E53" s="9" t="s">
        <v>135</v>
      </c>
      <c r="F53" s="9" t="s">
        <v>522</v>
      </c>
      <c r="G53" s="9" t="s">
        <v>151</v>
      </c>
      <c r="H53" s="9" t="s">
        <v>582</v>
      </c>
      <c r="J53" s="11" t="s">
        <v>80</v>
      </c>
      <c r="K53" s="11" t="s">
        <v>550</v>
      </c>
      <c r="L53" s="11" t="s">
        <v>81</v>
      </c>
      <c r="M53" s="11" t="s">
        <v>759</v>
      </c>
      <c r="N53" s="25"/>
      <c r="O53" s="25"/>
      <c r="P53" s="12">
        <v>46</v>
      </c>
      <c r="Q53" s="12" t="s">
        <v>6</v>
      </c>
      <c r="R53" s="12" t="s">
        <v>1107</v>
      </c>
      <c r="S53" s="12" t="s">
        <v>7</v>
      </c>
      <c r="T53" s="12" t="s">
        <v>1131</v>
      </c>
      <c r="U53" s="12" t="s">
        <v>519</v>
      </c>
      <c r="V53" s="12" t="s">
        <v>48</v>
      </c>
      <c r="W53" s="12" t="s">
        <v>543</v>
      </c>
      <c r="X53" s="12" t="s">
        <v>50</v>
      </c>
      <c r="Y53" s="12" t="s">
        <v>391</v>
      </c>
      <c r="Z53" s="12" t="s">
        <v>9</v>
      </c>
      <c r="AA53" s="12" t="s">
        <v>10</v>
      </c>
      <c r="AB53" s="13">
        <v>2.7686097086100001</v>
      </c>
      <c r="AC53" s="13">
        <v>0.101943628409</v>
      </c>
    </row>
    <row r="54" spans="5:29" ht="12.75" customHeight="1">
      <c r="E54" s="9" t="s">
        <v>135</v>
      </c>
      <c r="F54" s="9" t="s">
        <v>522</v>
      </c>
      <c r="G54" s="9" t="s">
        <v>153</v>
      </c>
      <c r="H54" s="9" t="s">
        <v>583</v>
      </c>
      <c r="J54" s="11" t="s">
        <v>346</v>
      </c>
      <c r="K54" s="11" t="s">
        <v>658</v>
      </c>
      <c r="L54" s="11" t="s">
        <v>1423</v>
      </c>
      <c r="M54" s="11" t="s">
        <v>1032</v>
      </c>
      <c r="N54" s="25"/>
      <c r="O54" s="25"/>
      <c r="P54" s="12">
        <v>51</v>
      </c>
      <c r="Q54" s="12" t="s">
        <v>6</v>
      </c>
      <c r="R54" s="12" t="s">
        <v>1107</v>
      </c>
      <c r="S54" s="12" t="s">
        <v>7</v>
      </c>
      <c r="T54" s="12" t="s">
        <v>1131</v>
      </c>
      <c r="U54" s="12" t="s">
        <v>519</v>
      </c>
      <c r="V54" s="12" t="s">
        <v>53</v>
      </c>
      <c r="W54" s="12" t="s">
        <v>545</v>
      </c>
      <c r="X54" s="12" t="s">
        <v>55</v>
      </c>
      <c r="Y54" s="12" t="s">
        <v>741</v>
      </c>
      <c r="Z54" s="12" t="s">
        <v>9</v>
      </c>
      <c r="AA54" s="12" t="s">
        <v>10</v>
      </c>
      <c r="AB54" s="13">
        <v>0.59637737123599999</v>
      </c>
      <c r="AC54" s="13">
        <v>1.0675184625E-2</v>
      </c>
    </row>
    <row r="55" spans="5:29" ht="12.75" customHeight="1">
      <c r="E55" s="9" t="s">
        <v>135</v>
      </c>
      <c r="F55" s="9" t="s">
        <v>522</v>
      </c>
      <c r="G55" s="9" t="s">
        <v>135</v>
      </c>
      <c r="H55" s="9" t="s">
        <v>584</v>
      </c>
      <c r="J55" s="11" t="s">
        <v>346</v>
      </c>
      <c r="K55" s="11" t="s">
        <v>658</v>
      </c>
      <c r="L55" s="11" t="s">
        <v>347</v>
      </c>
      <c r="M55" s="11" t="s">
        <v>1033</v>
      </c>
      <c r="N55" s="25"/>
      <c r="O55" s="25"/>
      <c r="P55" s="12">
        <v>52</v>
      </c>
      <c r="Q55" s="12" t="s">
        <v>6</v>
      </c>
      <c r="R55" s="12" t="s">
        <v>1107</v>
      </c>
      <c r="S55" s="12" t="s">
        <v>7</v>
      </c>
      <c r="T55" s="12" t="s">
        <v>1131</v>
      </c>
      <c r="U55" s="12" t="s">
        <v>519</v>
      </c>
      <c r="V55" s="12" t="s">
        <v>53</v>
      </c>
      <c r="W55" s="12" t="s">
        <v>545</v>
      </c>
      <c r="X55" s="12" t="s">
        <v>56</v>
      </c>
      <c r="Y55" s="12" t="s">
        <v>742</v>
      </c>
      <c r="Z55" s="12" t="s">
        <v>9</v>
      </c>
      <c r="AA55" s="12" t="s">
        <v>10</v>
      </c>
      <c r="AB55" s="13">
        <v>0.54005330411600005</v>
      </c>
      <c r="AC55" s="13">
        <v>8.3621716908500003E-3</v>
      </c>
    </row>
    <row r="56" spans="5:29" ht="12.75" customHeight="1">
      <c r="E56" s="9" t="s">
        <v>135</v>
      </c>
      <c r="F56" s="9" t="s">
        <v>522</v>
      </c>
      <c r="G56" s="9" t="s">
        <v>159</v>
      </c>
      <c r="H56" s="9" t="s">
        <v>585</v>
      </c>
      <c r="J56" s="11" t="s">
        <v>346</v>
      </c>
      <c r="K56" s="11" t="s">
        <v>658</v>
      </c>
      <c r="L56" s="11" t="s">
        <v>348</v>
      </c>
      <c r="M56" s="11" t="s">
        <v>1034</v>
      </c>
      <c r="N56" s="25"/>
      <c r="O56" s="25"/>
      <c r="P56" s="12">
        <v>15</v>
      </c>
      <c r="Q56" s="12" t="s">
        <v>6</v>
      </c>
      <c r="R56" s="12" t="s">
        <v>1107</v>
      </c>
      <c r="S56" s="12" t="s">
        <v>7</v>
      </c>
      <c r="T56" s="12" t="s">
        <v>1131</v>
      </c>
      <c r="U56" s="12" t="s">
        <v>519</v>
      </c>
      <c r="V56" s="12" t="s">
        <v>28</v>
      </c>
      <c r="W56" s="12" t="s">
        <v>534</v>
      </c>
      <c r="X56" s="12" t="s">
        <v>29</v>
      </c>
      <c r="Y56" s="12" t="s">
        <v>336</v>
      </c>
      <c r="Z56" s="12" t="s">
        <v>9</v>
      </c>
      <c r="AA56" s="12" t="s">
        <v>10</v>
      </c>
      <c r="AB56" s="13">
        <v>1.90893394965</v>
      </c>
      <c r="AC56" s="13">
        <v>0.114487742734</v>
      </c>
    </row>
    <row r="57" spans="5:29" ht="12.75" customHeight="1">
      <c r="E57" s="9" t="s">
        <v>135</v>
      </c>
      <c r="F57" s="9" t="s">
        <v>522</v>
      </c>
      <c r="G57" s="9" t="s">
        <v>163</v>
      </c>
      <c r="H57" s="9" t="s">
        <v>586</v>
      </c>
      <c r="J57" s="11" t="s">
        <v>84</v>
      </c>
      <c r="K57" s="11" t="s">
        <v>551</v>
      </c>
      <c r="L57" s="11" t="s">
        <v>1349</v>
      </c>
      <c r="M57" s="11" t="s">
        <v>760</v>
      </c>
      <c r="N57" s="25"/>
      <c r="O57" s="25"/>
      <c r="P57" s="12">
        <v>56</v>
      </c>
      <c r="Q57" s="12" t="s">
        <v>6</v>
      </c>
      <c r="R57" s="12" t="s">
        <v>1107</v>
      </c>
      <c r="S57" s="12" t="s">
        <v>7</v>
      </c>
      <c r="T57" s="12" t="s">
        <v>1131</v>
      </c>
      <c r="U57" s="12" t="s">
        <v>519</v>
      </c>
      <c r="V57" s="12" t="s">
        <v>30</v>
      </c>
      <c r="W57" s="12" t="s">
        <v>547</v>
      </c>
      <c r="X57" s="12" t="s">
        <v>1291</v>
      </c>
      <c r="Y57" s="12" t="s">
        <v>746</v>
      </c>
      <c r="Z57" s="12" t="s">
        <v>9</v>
      </c>
      <c r="AA57" s="12" t="s">
        <v>10</v>
      </c>
      <c r="AB57" s="13">
        <v>1.0284435818</v>
      </c>
      <c r="AC57" s="13">
        <v>4.8314462992799997E-2</v>
      </c>
    </row>
    <row r="58" spans="5:29" ht="12.75" customHeight="1">
      <c r="E58" s="9" t="s">
        <v>135</v>
      </c>
      <c r="F58" s="9" t="s">
        <v>522</v>
      </c>
      <c r="G58" s="9" t="s">
        <v>167</v>
      </c>
      <c r="H58" s="9" t="s">
        <v>587</v>
      </c>
      <c r="J58" s="11" t="s">
        <v>84</v>
      </c>
      <c r="K58" s="11" t="s">
        <v>551</v>
      </c>
      <c r="L58" s="11" t="s">
        <v>85</v>
      </c>
      <c r="M58" s="11" t="s">
        <v>761</v>
      </c>
      <c r="N58" s="25"/>
      <c r="O58" s="25"/>
      <c r="P58" s="12">
        <v>19</v>
      </c>
      <c r="Q58" s="12" t="s">
        <v>6</v>
      </c>
      <c r="R58" s="12" t="s">
        <v>1107</v>
      </c>
      <c r="S58" s="12" t="s">
        <v>7</v>
      </c>
      <c r="T58" s="12" t="s">
        <v>1131</v>
      </c>
      <c r="U58" s="12" t="s">
        <v>519</v>
      </c>
      <c r="V58" s="12" t="s">
        <v>25</v>
      </c>
      <c r="W58" s="12" t="s">
        <v>535</v>
      </c>
      <c r="X58" s="12" t="s">
        <v>31</v>
      </c>
      <c r="Y58" s="12" t="s">
        <v>711</v>
      </c>
      <c r="Z58" s="12" t="s">
        <v>9</v>
      </c>
      <c r="AA58" s="12" t="s">
        <v>10</v>
      </c>
      <c r="AB58" s="13">
        <v>1.3490548633899999</v>
      </c>
      <c r="AC58" s="13">
        <v>3.78487954577E-2</v>
      </c>
    </row>
    <row r="59" spans="5:29" ht="12.75" customHeight="1">
      <c r="E59" s="9" t="s">
        <v>135</v>
      </c>
      <c r="F59" s="9" t="s">
        <v>522</v>
      </c>
      <c r="G59" s="9" t="s">
        <v>426</v>
      </c>
      <c r="H59" s="9" t="s">
        <v>588</v>
      </c>
      <c r="J59" s="11" t="s">
        <v>271</v>
      </c>
      <c r="K59" s="11" t="s">
        <v>623</v>
      </c>
      <c r="L59" s="11" t="s">
        <v>1399</v>
      </c>
      <c r="M59" s="11" t="s">
        <v>949</v>
      </c>
      <c r="N59" s="25"/>
      <c r="O59" s="25"/>
      <c r="P59" s="12">
        <v>62</v>
      </c>
      <c r="Q59" s="12" t="s">
        <v>6</v>
      </c>
      <c r="R59" s="12" t="s">
        <v>1107</v>
      </c>
      <c r="S59" s="12" t="s">
        <v>7</v>
      </c>
      <c r="T59" s="12" t="s">
        <v>61</v>
      </c>
      <c r="U59" s="12" t="s">
        <v>520</v>
      </c>
      <c r="V59" s="12" t="s">
        <v>74</v>
      </c>
      <c r="W59" s="12" t="s">
        <v>549</v>
      </c>
      <c r="X59" s="12" t="s">
        <v>75</v>
      </c>
      <c r="Y59" s="12" t="s">
        <v>752</v>
      </c>
      <c r="Z59" s="12" t="s">
        <v>9</v>
      </c>
      <c r="AA59" s="12" t="s">
        <v>10</v>
      </c>
      <c r="AB59" s="13">
        <v>1.57460631404</v>
      </c>
      <c r="AC59" s="13">
        <v>8.2809580616899997E-2</v>
      </c>
    </row>
    <row r="60" spans="5:29" ht="12.75" customHeight="1">
      <c r="E60" s="9" t="s">
        <v>171</v>
      </c>
      <c r="F60" s="9" t="s">
        <v>523</v>
      </c>
      <c r="G60" s="9" t="s">
        <v>172</v>
      </c>
      <c r="H60" s="9" t="s">
        <v>589</v>
      </c>
      <c r="J60" s="11" t="s">
        <v>271</v>
      </c>
      <c r="K60" s="11" t="s">
        <v>623</v>
      </c>
      <c r="L60" s="11" t="s">
        <v>272</v>
      </c>
      <c r="M60" s="11" t="s">
        <v>950</v>
      </c>
      <c r="N60" s="25"/>
      <c r="O60" s="25"/>
      <c r="P60" s="12">
        <v>80</v>
      </c>
      <c r="Q60" s="12" t="s">
        <v>6</v>
      </c>
      <c r="R60" s="12" t="s">
        <v>1107</v>
      </c>
      <c r="S60" s="12" t="s">
        <v>7</v>
      </c>
      <c r="T60" s="12" t="s">
        <v>61</v>
      </c>
      <c r="U60" s="12" t="s">
        <v>520</v>
      </c>
      <c r="V60" s="12" t="s">
        <v>69</v>
      </c>
      <c r="W60" s="12" t="s">
        <v>555</v>
      </c>
      <c r="X60" s="12" t="s">
        <v>773</v>
      </c>
      <c r="Y60" s="12" t="s">
        <v>771</v>
      </c>
      <c r="Z60" s="12" t="s">
        <v>9</v>
      </c>
      <c r="AA60" s="12" t="s">
        <v>10</v>
      </c>
      <c r="AB60" s="13">
        <v>2.0625566871099998</v>
      </c>
      <c r="AC60" s="13">
        <v>0.182735391936</v>
      </c>
    </row>
    <row r="61" spans="5:29" ht="12.75" customHeight="1">
      <c r="E61" s="9" t="s">
        <v>171</v>
      </c>
      <c r="F61" s="9" t="s">
        <v>523</v>
      </c>
      <c r="G61" s="9" t="s">
        <v>1139</v>
      </c>
      <c r="H61" s="9" t="s">
        <v>590</v>
      </c>
      <c r="J61" s="11" t="s">
        <v>271</v>
      </c>
      <c r="K61" s="11" t="s">
        <v>623</v>
      </c>
      <c r="L61" s="11" t="s">
        <v>273</v>
      </c>
      <c r="M61" s="11" t="s">
        <v>951</v>
      </c>
      <c r="N61" s="25"/>
      <c r="O61" s="25"/>
      <c r="P61" s="12">
        <v>63</v>
      </c>
      <c r="Q61" s="12" t="s">
        <v>6</v>
      </c>
      <c r="R61" s="12" t="s">
        <v>1107</v>
      </c>
      <c r="S61" s="12" t="s">
        <v>7</v>
      </c>
      <c r="T61" s="12" t="s">
        <v>61</v>
      </c>
      <c r="U61" s="12" t="s">
        <v>520</v>
      </c>
      <c r="V61" s="12" t="s">
        <v>74</v>
      </c>
      <c r="W61" s="12" t="s">
        <v>549</v>
      </c>
      <c r="X61" s="12" t="s">
        <v>76</v>
      </c>
      <c r="Y61" s="12" t="s">
        <v>753</v>
      </c>
      <c r="Z61" s="12" t="s">
        <v>9</v>
      </c>
      <c r="AA61" s="12" t="s">
        <v>10</v>
      </c>
      <c r="AB61" s="13">
        <v>1.7421640806900001</v>
      </c>
      <c r="AC61" s="13">
        <v>9.1087133077000004E-2</v>
      </c>
    </row>
    <row r="62" spans="5:29" ht="12.75" customHeight="1">
      <c r="E62" s="9" t="s">
        <v>171</v>
      </c>
      <c r="F62" s="9" t="s">
        <v>523</v>
      </c>
      <c r="G62" s="9" t="s">
        <v>188</v>
      </c>
      <c r="H62" s="9" t="s">
        <v>591</v>
      </c>
      <c r="J62" s="11" t="s">
        <v>379</v>
      </c>
      <c r="K62" s="11" t="s">
        <v>672</v>
      </c>
      <c r="L62" s="11" t="s">
        <v>1430</v>
      </c>
      <c r="M62" s="11" t="s">
        <v>1062</v>
      </c>
      <c r="N62" s="25"/>
      <c r="O62" s="25"/>
      <c r="P62" s="12">
        <v>64</v>
      </c>
      <c r="Q62" s="12" t="s">
        <v>6</v>
      </c>
      <c r="R62" s="12" t="s">
        <v>1107</v>
      </c>
      <c r="S62" s="12" t="s">
        <v>7</v>
      </c>
      <c r="T62" s="12" t="s">
        <v>61</v>
      </c>
      <c r="U62" s="12" t="s">
        <v>520</v>
      </c>
      <c r="V62" s="12" t="s">
        <v>74</v>
      </c>
      <c r="W62" s="12" t="s">
        <v>549</v>
      </c>
      <c r="X62" s="12" t="s">
        <v>77</v>
      </c>
      <c r="Y62" s="12" t="s">
        <v>754</v>
      </c>
      <c r="Z62" s="12" t="s">
        <v>9</v>
      </c>
      <c r="AA62" s="12" t="s">
        <v>10</v>
      </c>
      <c r="AB62" s="13">
        <v>1.3178756540300001</v>
      </c>
      <c r="AC62" s="13">
        <v>3.9398692818E-2</v>
      </c>
    </row>
    <row r="63" spans="5:29" ht="12.75" customHeight="1">
      <c r="E63" s="9" t="s">
        <v>171</v>
      </c>
      <c r="F63" s="9" t="s">
        <v>523</v>
      </c>
      <c r="G63" s="9" t="s">
        <v>592</v>
      </c>
      <c r="H63" s="9" t="s">
        <v>593</v>
      </c>
      <c r="J63" s="11" t="s">
        <v>379</v>
      </c>
      <c r="K63" s="11" t="s">
        <v>672</v>
      </c>
      <c r="L63" s="11" t="s">
        <v>382</v>
      </c>
      <c r="M63" s="11" t="s">
        <v>1063</v>
      </c>
      <c r="N63" s="25"/>
      <c r="O63" s="25"/>
      <c r="P63" s="12">
        <v>90</v>
      </c>
      <c r="Q63" s="12" t="s">
        <v>6</v>
      </c>
      <c r="R63" s="12" t="s">
        <v>1107</v>
      </c>
      <c r="S63" s="12" t="s">
        <v>7</v>
      </c>
      <c r="T63" s="12" t="s">
        <v>61</v>
      </c>
      <c r="U63" s="12" t="s">
        <v>520</v>
      </c>
      <c r="V63" s="12" t="s">
        <v>96</v>
      </c>
      <c r="W63" s="12" t="s">
        <v>559</v>
      </c>
      <c r="X63" s="12" t="s">
        <v>92</v>
      </c>
      <c r="Y63" s="12" t="s">
        <v>782</v>
      </c>
      <c r="Z63" s="12" t="s">
        <v>9</v>
      </c>
      <c r="AA63" s="12" t="s">
        <v>10</v>
      </c>
      <c r="AB63" s="13">
        <v>3.1263080105199998</v>
      </c>
      <c r="AC63" s="13">
        <v>0.49480113024900002</v>
      </c>
    </row>
    <row r="64" spans="5:29" ht="12.75" customHeight="1">
      <c r="E64" s="9" t="s">
        <v>171</v>
      </c>
      <c r="F64" s="9" t="s">
        <v>523</v>
      </c>
      <c r="G64" s="9" t="s">
        <v>197</v>
      </c>
      <c r="H64" s="9" t="s">
        <v>594</v>
      </c>
      <c r="J64" s="11" t="s">
        <v>11</v>
      </c>
      <c r="K64" s="11" t="s">
        <v>532</v>
      </c>
      <c r="L64" s="11" t="s">
        <v>1337</v>
      </c>
      <c r="M64" s="11" t="s">
        <v>701</v>
      </c>
      <c r="N64" s="25"/>
      <c r="O64" s="25"/>
      <c r="P64" s="12">
        <v>65</v>
      </c>
      <c r="Q64" s="12" t="s">
        <v>6</v>
      </c>
      <c r="R64" s="12" t="s">
        <v>1107</v>
      </c>
      <c r="S64" s="12" t="s">
        <v>7</v>
      </c>
      <c r="T64" s="12" t="s">
        <v>61</v>
      </c>
      <c r="U64" s="12" t="s">
        <v>520</v>
      </c>
      <c r="V64" s="12" t="s">
        <v>74</v>
      </c>
      <c r="W64" s="12" t="s">
        <v>549</v>
      </c>
      <c r="X64" s="12" t="s">
        <v>1348</v>
      </c>
      <c r="Y64" s="12" t="s">
        <v>755</v>
      </c>
      <c r="Z64" s="12" t="s">
        <v>9</v>
      </c>
      <c r="AA64" s="12" t="s">
        <v>10</v>
      </c>
      <c r="AB64" s="13">
        <v>2.3895158571100001</v>
      </c>
      <c r="AC64" s="13">
        <v>0.23129805531700001</v>
      </c>
    </row>
    <row r="65" spans="5:29" ht="12.75" customHeight="1">
      <c r="E65" s="9" t="s">
        <v>171</v>
      </c>
      <c r="F65" s="9" t="s">
        <v>523</v>
      </c>
      <c r="G65" s="9" t="s">
        <v>199</v>
      </c>
      <c r="H65" s="9" t="s">
        <v>595</v>
      </c>
      <c r="J65" s="11" t="s">
        <v>11</v>
      </c>
      <c r="K65" s="11" t="s">
        <v>532</v>
      </c>
      <c r="L65" s="11" t="s">
        <v>20</v>
      </c>
      <c r="M65" s="11" t="s">
        <v>702</v>
      </c>
      <c r="N65" s="25"/>
      <c r="O65" s="25"/>
      <c r="P65" s="12">
        <v>84</v>
      </c>
      <c r="Q65" s="12" t="s">
        <v>6</v>
      </c>
      <c r="R65" s="12" t="s">
        <v>1107</v>
      </c>
      <c r="S65" s="12" t="s">
        <v>7</v>
      </c>
      <c r="T65" s="12" t="s">
        <v>61</v>
      </c>
      <c r="U65" s="12" t="s">
        <v>520</v>
      </c>
      <c r="V65" s="12" t="s">
        <v>556</v>
      </c>
      <c r="W65" s="12" t="s">
        <v>557</v>
      </c>
      <c r="X65" s="12" t="s">
        <v>103</v>
      </c>
      <c r="Y65" s="12" t="s">
        <v>776</v>
      </c>
      <c r="Z65" s="12" t="s">
        <v>9</v>
      </c>
      <c r="AA65" s="12" t="s">
        <v>10</v>
      </c>
      <c r="AB65" s="13">
        <v>1.22400342936</v>
      </c>
      <c r="AC65" s="13">
        <v>6.4291425153100004E-2</v>
      </c>
    </row>
    <row r="66" spans="5:29" ht="12.75" customHeight="1">
      <c r="E66" s="9" t="s">
        <v>171</v>
      </c>
      <c r="F66" s="9" t="s">
        <v>523</v>
      </c>
      <c r="G66" s="9" t="s">
        <v>205</v>
      </c>
      <c r="H66" s="9" t="s">
        <v>596</v>
      </c>
      <c r="J66" s="11" t="s">
        <v>11</v>
      </c>
      <c r="K66" s="11" t="s">
        <v>532</v>
      </c>
      <c r="L66" s="11" t="s">
        <v>21</v>
      </c>
      <c r="M66" s="11" t="s">
        <v>703</v>
      </c>
      <c r="N66" s="25"/>
      <c r="O66" s="25"/>
      <c r="P66" s="12">
        <v>91</v>
      </c>
      <c r="Q66" s="12" t="s">
        <v>6</v>
      </c>
      <c r="R66" s="12" t="s">
        <v>1107</v>
      </c>
      <c r="S66" s="12" t="s">
        <v>7</v>
      </c>
      <c r="T66" s="12" t="s">
        <v>61</v>
      </c>
      <c r="U66" s="12" t="s">
        <v>520</v>
      </c>
      <c r="V66" s="12" t="s">
        <v>96</v>
      </c>
      <c r="W66" s="12" t="s">
        <v>559</v>
      </c>
      <c r="X66" s="12" t="s">
        <v>93</v>
      </c>
      <c r="Y66" s="12" t="s">
        <v>783</v>
      </c>
      <c r="Z66" s="12" t="s">
        <v>9</v>
      </c>
      <c r="AA66" s="12" t="s">
        <v>10</v>
      </c>
      <c r="AB66" s="13">
        <v>2.2117949648900002</v>
      </c>
      <c r="AC66" s="13">
        <v>0.15186131798800001</v>
      </c>
    </row>
    <row r="67" spans="5:29" ht="12.75" customHeight="1">
      <c r="E67" s="9" t="s">
        <v>171</v>
      </c>
      <c r="F67" s="9" t="s">
        <v>523</v>
      </c>
      <c r="G67" s="9" t="s">
        <v>209</v>
      </c>
      <c r="H67" s="9" t="s">
        <v>597</v>
      </c>
      <c r="J67" s="11" t="s">
        <v>11</v>
      </c>
      <c r="K67" s="11" t="s">
        <v>532</v>
      </c>
      <c r="L67" s="11" t="s">
        <v>22</v>
      </c>
      <c r="M67" s="11" t="s">
        <v>704</v>
      </c>
      <c r="N67" s="25"/>
      <c r="O67" s="25"/>
      <c r="P67" s="12">
        <v>70</v>
      </c>
      <c r="Q67" s="12" t="s">
        <v>6</v>
      </c>
      <c r="R67" s="12" t="s">
        <v>1107</v>
      </c>
      <c r="S67" s="12" t="s">
        <v>7</v>
      </c>
      <c r="T67" s="12" t="s">
        <v>61</v>
      </c>
      <c r="U67" s="12" t="s">
        <v>520</v>
      </c>
      <c r="V67" s="12" t="s">
        <v>84</v>
      </c>
      <c r="W67" s="12" t="s">
        <v>551</v>
      </c>
      <c r="X67" s="12" t="s">
        <v>1349</v>
      </c>
      <c r="Y67" s="12" t="s">
        <v>760</v>
      </c>
      <c r="Z67" s="12" t="s">
        <v>9</v>
      </c>
      <c r="AA67" s="12" t="s">
        <v>10</v>
      </c>
      <c r="AB67" s="13">
        <v>1.1308542421600001</v>
      </c>
      <c r="AC67" s="13">
        <v>4.3398479320400002E-2</v>
      </c>
    </row>
    <row r="68" spans="5:29" ht="12.75" customHeight="1">
      <c r="E68" s="9" t="s">
        <v>432</v>
      </c>
      <c r="F68" s="9" t="s">
        <v>524</v>
      </c>
      <c r="G68" s="9" t="s">
        <v>1140</v>
      </c>
      <c r="H68" s="9" t="s">
        <v>598</v>
      </c>
      <c r="J68" s="11" t="s">
        <v>11</v>
      </c>
      <c r="K68" s="11" t="s">
        <v>532</v>
      </c>
      <c r="L68" s="11" t="s">
        <v>23</v>
      </c>
      <c r="M68" s="11" t="s">
        <v>705</v>
      </c>
      <c r="N68" s="25"/>
      <c r="O68" s="25"/>
      <c r="P68" s="12">
        <v>85</v>
      </c>
      <c r="Q68" s="12" t="s">
        <v>6</v>
      </c>
      <c r="R68" s="12" t="s">
        <v>1107</v>
      </c>
      <c r="S68" s="12" t="s">
        <v>7</v>
      </c>
      <c r="T68" s="12" t="s">
        <v>61</v>
      </c>
      <c r="U68" s="12" t="s">
        <v>520</v>
      </c>
      <c r="V68" s="12" t="s">
        <v>556</v>
      </c>
      <c r="W68" s="12" t="s">
        <v>557</v>
      </c>
      <c r="X68" s="12" t="s">
        <v>64</v>
      </c>
      <c r="Y68" s="12" t="s">
        <v>777</v>
      </c>
      <c r="Z68" s="12" t="s">
        <v>9</v>
      </c>
      <c r="AA68" s="12" t="s">
        <v>10</v>
      </c>
      <c r="AB68" s="13">
        <v>1.5201606005099999</v>
      </c>
      <c r="AC68" s="13">
        <v>9.4375733830100006E-2</v>
      </c>
    </row>
    <row r="69" spans="5:29" ht="12.75" customHeight="1">
      <c r="E69" s="9" t="s">
        <v>174</v>
      </c>
      <c r="F69" s="9" t="s">
        <v>525</v>
      </c>
      <c r="G69" s="9" t="s">
        <v>211</v>
      </c>
      <c r="H69" s="9" t="s">
        <v>599</v>
      </c>
      <c r="J69" s="11" t="s">
        <v>11</v>
      </c>
      <c r="K69" s="11" t="s">
        <v>532</v>
      </c>
      <c r="L69" s="11" t="s">
        <v>24</v>
      </c>
      <c r="M69" s="11" t="s">
        <v>706</v>
      </c>
      <c r="N69" s="25"/>
      <c r="O69" s="25"/>
      <c r="P69" s="12">
        <v>81</v>
      </c>
      <c r="Q69" s="12" t="s">
        <v>6</v>
      </c>
      <c r="R69" s="12" t="s">
        <v>1107</v>
      </c>
      <c r="S69" s="12" t="s">
        <v>7</v>
      </c>
      <c r="T69" s="12" t="s">
        <v>61</v>
      </c>
      <c r="U69" s="12" t="s">
        <v>520</v>
      </c>
      <c r="V69" s="12" t="s">
        <v>69</v>
      </c>
      <c r="W69" s="12" t="s">
        <v>555</v>
      </c>
      <c r="X69" s="12" t="s">
        <v>86</v>
      </c>
      <c r="Y69" s="12" t="s">
        <v>772</v>
      </c>
      <c r="Z69" s="12" t="s">
        <v>9</v>
      </c>
      <c r="AA69" s="12" t="s">
        <v>10</v>
      </c>
      <c r="AB69" s="13">
        <v>2.2773295934700002</v>
      </c>
      <c r="AC69" s="13">
        <v>0.154754388109</v>
      </c>
    </row>
    <row r="70" spans="5:29" ht="12.75" customHeight="1">
      <c r="E70" s="9" t="s">
        <v>174</v>
      </c>
      <c r="F70" s="9" t="s">
        <v>525</v>
      </c>
      <c r="G70" s="9" t="s">
        <v>1141</v>
      </c>
      <c r="H70" s="9" t="s">
        <v>600</v>
      </c>
      <c r="J70" s="11" t="s">
        <v>289</v>
      </c>
      <c r="K70" s="11" t="s">
        <v>659</v>
      </c>
      <c r="L70" s="11" t="s">
        <v>349</v>
      </c>
      <c r="M70" s="11" t="s">
        <v>1035</v>
      </c>
      <c r="N70" s="25"/>
      <c r="O70" s="25"/>
      <c r="P70" s="12">
        <v>72</v>
      </c>
      <c r="Q70" s="12" t="s">
        <v>6</v>
      </c>
      <c r="R70" s="12" t="s">
        <v>1107</v>
      </c>
      <c r="S70" s="12" t="s">
        <v>7</v>
      </c>
      <c r="T70" s="12" t="s">
        <v>61</v>
      </c>
      <c r="U70" s="12" t="s">
        <v>520</v>
      </c>
      <c r="V70" s="12" t="s">
        <v>70</v>
      </c>
      <c r="W70" s="12" t="s">
        <v>552</v>
      </c>
      <c r="X70" s="12" t="s">
        <v>1350</v>
      </c>
      <c r="Y70" s="12" t="s">
        <v>762</v>
      </c>
      <c r="Z70" s="12" t="s">
        <v>9</v>
      </c>
      <c r="AA70" s="12" t="s">
        <v>10</v>
      </c>
      <c r="AB70" s="13">
        <v>4.1063564613499999</v>
      </c>
      <c r="AC70" s="13">
        <v>0.58713607689400005</v>
      </c>
    </row>
    <row r="71" spans="5:29" ht="12.75" customHeight="1">
      <c r="E71" s="9" t="s">
        <v>174</v>
      </c>
      <c r="F71" s="9" t="s">
        <v>525</v>
      </c>
      <c r="G71" s="9" t="s">
        <v>223</v>
      </c>
      <c r="H71" s="9" t="s">
        <v>601</v>
      </c>
      <c r="J71" s="11" t="s">
        <v>289</v>
      </c>
      <c r="K71" s="11" t="s">
        <v>659</v>
      </c>
      <c r="L71" s="11" t="s">
        <v>350</v>
      </c>
      <c r="M71" s="11" t="s">
        <v>1036</v>
      </c>
      <c r="N71" s="25"/>
      <c r="O71" s="25"/>
      <c r="P71" s="12">
        <v>76</v>
      </c>
      <c r="Q71" s="12" t="s">
        <v>6</v>
      </c>
      <c r="R71" s="12" t="s">
        <v>1107</v>
      </c>
      <c r="S71" s="12" t="s">
        <v>7</v>
      </c>
      <c r="T71" s="12" t="s">
        <v>61</v>
      </c>
      <c r="U71" s="12" t="s">
        <v>520</v>
      </c>
      <c r="V71" s="12" t="s">
        <v>104</v>
      </c>
      <c r="W71" s="12" t="s">
        <v>553</v>
      </c>
      <c r="X71" s="12" t="s">
        <v>1351</v>
      </c>
      <c r="Y71" s="12" t="s">
        <v>766</v>
      </c>
      <c r="Z71" s="12" t="s">
        <v>9</v>
      </c>
      <c r="AA71" s="12" t="s">
        <v>10</v>
      </c>
      <c r="AB71" s="13">
        <v>1.4752529725900001</v>
      </c>
      <c r="AC71" s="13">
        <v>6.5089936690199995E-2</v>
      </c>
    </row>
    <row r="72" spans="5:29" ht="12.75" customHeight="1">
      <c r="E72" s="9" t="s">
        <v>174</v>
      </c>
      <c r="F72" s="9" t="s">
        <v>525</v>
      </c>
      <c r="G72" s="9" t="s">
        <v>1142</v>
      </c>
      <c r="H72" s="9" t="s">
        <v>602</v>
      </c>
      <c r="J72" s="11" t="s">
        <v>70</v>
      </c>
      <c r="K72" s="11" t="s">
        <v>552</v>
      </c>
      <c r="L72" s="11" t="s">
        <v>1350</v>
      </c>
      <c r="M72" s="11" t="s">
        <v>762</v>
      </c>
      <c r="N72" s="25"/>
      <c r="O72" s="25"/>
      <c r="P72" s="12">
        <v>79</v>
      </c>
      <c r="Q72" s="12" t="s">
        <v>6</v>
      </c>
      <c r="R72" s="12" t="s">
        <v>1107</v>
      </c>
      <c r="S72" s="12" t="s">
        <v>7</v>
      </c>
      <c r="T72" s="12" t="s">
        <v>61</v>
      </c>
      <c r="U72" s="12" t="s">
        <v>520</v>
      </c>
      <c r="V72" s="12" t="s">
        <v>1135</v>
      </c>
      <c r="W72" s="12" t="s">
        <v>554</v>
      </c>
      <c r="X72" s="12" t="s">
        <v>1135</v>
      </c>
      <c r="Y72" s="12" t="s">
        <v>770</v>
      </c>
      <c r="Z72" s="12" t="s">
        <v>9</v>
      </c>
      <c r="AA72" s="12" t="s">
        <v>10</v>
      </c>
      <c r="AB72" s="13">
        <v>2.8293029164800001</v>
      </c>
      <c r="AC72" s="13">
        <v>0.451735673379</v>
      </c>
    </row>
    <row r="73" spans="5:29" ht="12.75" customHeight="1">
      <c r="E73" s="9" t="s">
        <v>174</v>
      </c>
      <c r="F73" s="9" t="s">
        <v>525</v>
      </c>
      <c r="G73" s="9" t="s">
        <v>231</v>
      </c>
      <c r="H73" s="9" t="s">
        <v>603</v>
      </c>
      <c r="J73" s="11" t="s">
        <v>70</v>
      </c>
      <c r="K73" s="11" t="s">
        <v>552</v>
      </c>
      <c r="L73" s="11" t="s">
        <v>71</v>
      </c>
      <c r="M73" s="11" t="s">
        <v>763</v>
      </c>
      <c r="N73" s="25"/>
      <c r="O73" s="25"/>
      <c r="P73" s="12">
        <v>87</v>
      </c>
      <c r="Q73" s="12" t="s">
        <v>6</v>
      </c>
      <c r="R73" s="12" t="s">
        <v>1107</v>
      </c>
      <c r="S73" s="12" t="s">
        <v>7</v>
      </c>
      <c r="T73" s="12" t="s">
        <v>61</v>
      </c>
      <c r="U73" s="12" t="s">
        <v>520</v>
      </c>
      <c r="V73" s="12" t="s">
        <v>89</v>
      </c>
      <c r="W73" s="12" t="s">
        <v>558</v>
      </c>
      <c r="X73" s="12" t="s">
        <v>90</v>
      </c>
      <c r="Y73" s="12" t="s">
        <v>779</v>
      </c>
      <c r="Z73" s="12" t="s">
        <v>9</v>
      </c>
      <c r="AA73" s="12" t="s">
        <v>10</v>
      </c>
      <c r="AB73" s="13">
        <v>0.542858779648</v>
      </c>
      <c r="AC73" s="13">
        <v>8.7279054250900007E-3</v>
      </c>
    </row>
    <row r="74" spans="5:29" ht="12.75" customHeight="1">
      <c r="E74" s="9" t="s">
        <v>174</v>
      </c>
      <c r="F74" s="9" t="s">
        <v>525</v>
      </c>
      <c r="G74" s="9" t="s">
        <v>176</v>
      </c>
      <c r="H74" s="9" t="s">
        <v>604</v>
      </c>
      <c r="J74" s="11" t="s">
        <v>70</v>
      </c>
      <c r="K74" s="11" t="s">
        <v>552</v>
      </c>
      <c r="L74" s="11" t="s">
        <v>72</v>
      </c>
      <c r="M74" s="11" t="s">
        <v>764</v>
      </c>
      <c r="N74" s="25"/>
      <c r="O74" s="25"/>
      <c r="P74" s="12">
        <v>71</v>
      </c>
      <c r="Q74" s="12" t="s">
        <v>6</v>
      </c>
      <c r="R74" s="12" t="s">
        <v>1107</v>
      </c>
      <c r="S74" s="12" t="s">
        <v>7</v>
      </c>
      <c r="T74" s="12" t="s">
        <v>61</v>
      </c>
      <c r="U74" s="12" t="s">
        <v>520</v>
      </c>
      <c r="V74" s="12" t="s">
        <v>84</v>
      </c>
      <c r="W74" s="12" t="s">
        <v>551</v>
      </c>
      <c r="X74" s="12" t="s">
        <v>85</v>
      </c>
      <c r="Y74" s="12" t="s">
        <v>761</v>
      </c>
      <c r="Z74" s="12" t="s">
        <v>9</v>
      </c>
      <c r="AA74" s="12" t="s">
        <v>10</v>
      </c>
      <c r="AB74" s="13">
        <v>2.7070402207800002</v>
      </c>
      <c r="AC74" s="13">
        <v>0.37937119560499999</v>
      </c>
    </row>
    <row r="75" spans="5:29" ht="12.75" customHeight="1">
      <c r="E75" s="9" t="s">
        <v>174</v>
      </c>
      <c r="F75" s="9" t="s">
        <v>525</v>
      </c>
      <c r="G75" s="9" t="s">
        <v>605</v>
      </c>
      <c r="H75" s="9" t="s">
        <v>606</v>
      </c>
      <c r="J75" s="11" t="s">
        <v>70</v>
      </c>
      <c r="K75" s="11" t="s">
        <v>552</v>
      </c>
      <c r="L75" s="11" t="s">
        <v>73</v>
      </c>
      <c r="M75" s="11" t="s">
        <v>765</v>
      </c>
      <c r="N75" s="25"/>
      <c r="O75" s="25"/>
      <c r="P75" s="12">
        <v>66</v>
      </c>
      <c r="Q75" s="12" t="s">
        <v>6</v>
      </c>
      <c r="R75" s="12" t="s">
        <v>1107</v>
      </c>
      <c r="S75" s="12" t="s">
        <v>7</v>
      </c>
      <c r="T75" s="12" t="s">
        <v>61</v>
      </c>
      <c r="U75" s="12" t="s">
        <v>520</v>
      </c>
      <c r="V75" s="12" t="s">
        <v>74</v>
      </c>
      <c r="W75" s="12" t="s">
        <v>549</v>
      </c>
      <c r="X75" s="12" t="s">
        <v>78</v>
      </c>
      <c r="Y75" s="12" t="s">
        <v>756</v>
      </c>
      <c r="Z75" s="12" t="s">
        <v>9</v>
      </c>
      <c r="AA75" s="12" t="s">
        <v>10</v>
      </c>
      <c r="AB75" s="13">
        <v>1.2886745241399999</v>
      </c>
      <c r="AC75" s="13">
        <v>4.6579011127599997E-2</v>
      </c>
    </row>
    <row r="76" spans="5:29" ht="12.75" customHeight="1">
      <c r="E76" s="9" t="s">
        <v>174</v>
      </c>
      <c r="F76" s="9" t="s">
        <v>525</v>
      </c>
      <c r="G76" s="9" t="s">
        <v>233</v>
      </c>
      <c r="H76" s="9" t="s">
        <v>607</v>
      </c>
      <c r="J76" s="11" t="s">
        <v>104</v>
      </c>
      <c r="K76" s="11" t="s">
        <v>553</v>
      </c>
      <c r="L76" s="11" t="s">
        <v>1351</v>
      </c>
      <c r="M76" s="11" t="s">
        <v>766</v>
      </c>
      <c r="N76" s="25"/>
      <c r="O76" s="25"/>
      <c r="P76" s="12">
        <v>73</v>
      </c>
      <c r="Q76" s="12" t="s">
        <v>6</v>
      </c>
      <c r="R76" s="12" t="s">
        <v>1107</v>
      </c>
      <c r="S76" s="12" t="s">
        <v>7</v>
      </c>
      <c r="T76" s="12" t="s">
        <v>61</v>
      </c>
      <c r="U76" s="12" t="s">
        <v>520</v>
      </c>
      <c r="V76" s="12" t="s">
        <v>70</v>
      </c>
      <c r="W76" s="12" t="s">
        <v>552</v>
      </c>
      <c r="X76" s="12" t="s">
        <v>71</v>
      </c>
      <c r="Y76" s="12" t="s">
        <v>763</v>
      </c>
      <c r="Z76" s="12" t="s">
        <v>9</v>
      </c>
      <c r="AA76" s="12" t="s">
        <v>10</v>
      </c>
      <c r="AB76" s="13">
        <v>4.1920742551899997</v>
      </c>
      <c r="AC76" s="13">
        <v>0.62220900566399995</v>
      </c>
    </row>
    <row r="77" spans="5:29" ht="12.75" customHeight="1">
      <c r="E77" s="9" t="s">
        <v>174</v>
      </c>
      <c r="F77" s="9" t="s">
        <v>525</v>
      </c>
      <c r="G77" s="9" t="s">
        <v>236</v>
      </c>
      <c r="H77" s="9" t="s">
        <v>608</v>
      </c>
      <c r="J77" s="11" t="s">
        <v>104</v>
      </c>
      <c r="K77" s="11" t="s">
        <v>553</v>
      </c>
      <c r="L77" s="11" t="s">
        <v>768</v>
      </c>
      <c r="M77" s="11" t="s">
        <v>767</v>
      </c>
      <c r="N77" s="25"/>
      <c r="O77" s="25"/>
      <c r="P77" s="12">
        <v>88</v>
      </c>
      <c r="Q77" s="12" t="s">
        <v>6</v>
      </c>
      <c r="R77" s="12" t="s">
        <v>1107</v>
      </c>
      <c r="S77" s="12" t="s">
        <v>7</v>
      </c>
      <c r="T77" s="12" t="s">
        <v>61</v>
      </c>
      <c r="U77" s="12" t="s">
        <v>520</v>
      </c>
      <c r="V77" s="12" t="s">
        <v>89</v>
      </c>
      <c r="W77" s="12" t="s">
        <v>558</v>
      </c>
      <c r="X77" s="12" t="s">
        <v>1352</v>
      </c>
      <c r="Y77" s="12" t="s">
        <v>780</v>
      </c>
      <c r="Z77" s="12" t="s">
        <v>9</v>
      </c>
      <c r="AA77" s="12" t="s">
        <v>10</v>
      </c>
      <c r="AB77" s="13">
        <v>0.93182323868899997</v>
      </c>
      <c r="AC77" s="13">
        <v>3.8759589394499999E-2</v>
      </c>
    </row>
    <row r="78" spans="5:29" ht="12.75" customHeight="1">
      <c r="E78" s="9" t="s">
        <v>174</v>
      </c>
      <c r="F78" s="9" t="s">
        <v>525</v>
      </c>
      <c r="G78" s="9" t="s">
        <v>240</v>
      </c>
      <c r="H78" s="9" t="s">
        <v>609</v>
      </c>
      <c r="J78" s="11" t="s">
        <v>104</v>
      </c>
      <c r="K78" s="11" t="s">
        <v>553</v>
      </c>
      <c r="L78" s="11" t="s">
        <v>97</v>
      </c>
      <c r="M78" s="11" t="s">
        <v>769</v>
      </c>
      <c r="N78" s="25"/>
      <c r="O78" s="25"/>
      <c r="P78" s="12">
        <v>74</v>
      </c>
      <c r="Q78" s="12" t="s">
        <v>6</v>
      </c>
      <c r="R78" s="12" t="s">
        <v>1107</v>
      </c>
      <c r="S78" s="12" t="s">
        <v>7</v>
      </c>
      <c r="T78" s="12" t="s">
        <v>61</v>
      </c>
      <c r="U78" s="12" t="s">
        <v>520</v>
      </c>
      <c r="V78" s="12" t="s">
        <v>70</v>
      </c>
      <c r="W78" s="12" t="s">
        <v>552</v>
      </c>
      <c r="X78" s="12" t="s">
        <v>72</v>
      </c>
      <c r="Y78" s="12" t="s">
        <v>764</v>
      </c>
      <c r="Z78" s="12" t="s">
        <v>9</v>
      </c>
      <c r="AA78" s="12" t="s">
        <v>10</v>
      </c>
      <c r="AB78" s="13">
        <v>4.4889728382499996</v>
      </c>
      <c r="AC78" s="13">
        <v>0.75612331512599995</v>
      </c>
    </row>
    <row r="79" spans="5:29" ht="12.75" customHeight="1">
      <c r="E79" s="9" t="s">
        <v>174</v>
      </c>
      <c r="F79" s="9" t="s">
        <v>525</v>
      </c>
      <c r="G79" s="9" t="s">
        <v>244</v>
      </c>
      <c r="H79" s="9" t="s">
        <v>610</v>
      </c>
      <c r="J79" s="11" t="s">
        <v>1143</v>
      </c>
      <c r="K79" s="11" t="s">
        <v>647</v>
      </c>
      <c r="L79" s="11" t="s">
        <v>1143</v>
      </c>
      <c r="M79" s="11" t="s">
        <v>1008</v>
      </c>
      <c r="N79" s="25"/>
      <c r="O79" s="25"/>
      <c r="P79" s="12">
        <v>57</v>
      </c>
      <c r="Q79" s="12" t="s">
        <v>6</v>
      </c>
      <c r="R79" s="12" t="s">
        <v>1107</v>
      </c>
      <c r="S79" s="12" t="s">
        <v>7</v>
      </c>
      <c r="T79" s="12" t="s">
        <v>61</v>
      </c>
      <c r="U79" s="12" t="s">
        <v>520</v>
      </c>
      <c r="V79" s="12" t="s">
        <v>62</v>
      </c>
      <c r="W79" s="12" t="s">
        <v>548</v>
      </c>
      <c r="X79" s="12" t="s">
        <v>63</v>
      </c>
      <c r="Y79" s="12" t="s">
        <v>747</v>
      </c>
      <c r="Z79" s="12" t="s">
        <v>9</v>
      </c>
      <c r="AA79" s="12" t="s">
        <v>10</v>
      </c>
      <c r="AB79" s="13">
        <v>1.2918258436000001</v>
      </c>
      <c r="AC79" s="13">
        <v>3.3802494435600003E-2</v>
      </c>
    </row>
    <row r="80" spans="5:29" ht="12.75" customHeight="1">
      <c r="E80" s="9" t="s">
        <v>174</v>
      </c>
      <c r="F80" s="9" t="s">
        <v>525</v>
      </c>
      <c r="G80" s="9" t="s">
        <v>181</v>
      </c>
      <c r="H80" s="9" t="s">
        <v>611</v>
      </c>
      <c r="J80" s="11" t="s">
        <v>1139</v>
      </c>
      <c r="K80" s="11" t="s">
        <v>590</v>
      </c>
      <c r="L80" s="11" t="s">
        <v>1139</v>
      </c>
      <c r="M80" s="11" t="s">
        <v>858</v>
      </c>
      <c r="N80" s="25"/>
      <c r="O80" s="25"/>
      <c r="P80" s="12">
        <v>92</v>
      </c>
      <c r="Q80" s="12" t="s">
        <v>6</v>
      </c>
      <c r="R80" s="12" t="s">
        <v>1107</v>
      </c>
      <c r="S80" s="12" t="s">
        <v>7</v>
      </c>
      <c r="T80" s="12" t="s">
        <v>61</v>
      </c>
      <c r="U80" s="12" t="s">
        <v>520</v>
      </c>
      <c r="V80" s="12" t="s">
        <v>96</v>
      </c>
      <c r="W80" s="12" t="s">
        <v>559</v>
      </c>
      <c r="X80" s="12" t="s">
        <v>94</v>
      </c>
      <c r="Y80" s="12" t="s">
        <v>784</v>
      </c>
      <c r="Z80" s="12" t="s">
        <v>9</v>
      </c>
      <c r="AA80" s="12" t="s">
        <v>10</v>
      </c>
      <c r="AB80" s="13">
        <v>2.92735230604</v>
      </c>
      <c r="AC80" s="13">
        <v>0.268871797759</v>
      </c>
    </row>
    <row r="81" spans="5:29" ht="12.75" customHeight="1">
      <c r="E81" s="9" t="s">
        <v>174</v>
      </c>
      <c r="F81" s="9" t="s">
        <v>525</v>
      </c>
      <c r="G81" s="9" t="s">
        <v>247</v>
      </c>
      <c r="H81" s="9" t="s">
        <v>612</v>
      </c>
      <c r="J81" s="11" t="s">
        <v>1138</v>
      </c>
      <c r="K81" s="11" t="s">
        <v>578</v>
      </c>
      <c r="L81" s="11" t="s">
        <v>1138</v>
      </c>
      <c r="M81" s="11" t="s">
        <v>824</v>
      </c>
      <c r="N81" s="25"/>
      <c r="O81" s="25"/>
      <c r="P81" s="12">
        <v>77</v>
      </c>
      <c r="Q81" s="12" t="s">
        <v>6</v>
      </c>
      <c r="R81" s="12" t="s">
        <v>1107</v>
      </c>
      <c r="S81" s="12" t="s">
        <v>7</v>
      </c>
      <c r="T81" s="12" t="s">
        <v>61</v>
      </c>
      <c r="U81" s="12" t="s">
        <v>520</v>
      </c>
      <c r="V81" s="12" t="s">
        <v>104</v>
      </c>
      <c r="W81" s="12" t="s">
        <v>553</v>
      </c>
      <c r="X81" s="12" t="s">
        <v>768</v>
      </c>
      <c r="Y81" s="12" t="s">
        <v>767</v>
      </c>
      <c r="Z81" s="12" t="s">
        <v>9</v>
      </c>
      <c r="AA81" s="12" t="s">
        <v>10</v>
      </c>
      <c r="AB81" s="13">
        <v>1.5550406839699999</v>
      </c>
      <c r="AC81" s="13">
        <v>0.108095142706</v>
      </c>
    </row>
    <row r="82" spans="5:29" ht="12.75" customHeight="1">
      <c r="E82" s="9" t="s">
        <v>174</v>
      </c>
      <c r="F82" s="9" t="s">
        <v>525</v>
      </c>
      <c r="G82" s="9" t="s">
        <v>175</v>
      </c>
      <c r="H82" s="9" t="s">
        <v>613</v>
      </c>
      <c r="J82" s="11" t="s">
        <v>1137</v>
      </c>
      <c r="K82" s="11" t="s">
        <v>563</v>
      </c>
      <c r="L82" s="11" t="s">
        <v>1137</v>
      </c>
      <c r="M82" s="11" t="s">
        <v>793</v>
      </c>
      <c r="N82" s="25"/>
      <c r="O82" s="25"/>
      <c r="P82" s="12">
        <v>58</v>
      </c>
      <c r="Q82" s="12" t="s">
        <v>6</v>
      </c>
      <c r="R82" s="12" t="s">
        <v>1107</v>
      </c>
      <c r="S82" s="12" t="s">
        <v>7</v>
      </c>
      <c r="T82" s="12" t="s">
        <v>61</v>
      </c>
      <c r="U82" s="12" t="s">
        <v>520</v>
      </c>
      <c r="V82" s="12" t="s">
        <v>62</v>
      </c>
      <c r="W82" s="12" t="s">
        <v>548</v>
      </c>
      <c r="X82" s="12" t="s">
        <v>65</v>
      </c>
      <c r="Y82" s="12" t="s">
        <v>748</v>
      </c>
      <c r="Z82" s="12" t="s">
        <v>9</v>
      </c>
      <c r="AA82" s="12" t="s">
        <v>10</v>
      </c>
      <c r="AB82" s="13">
        <v>0.91169357198800005</v>
      </c>
      <c r="AC82" s="13">
        <v>3.28926322401E-2</v>
      </c>
    </row>
    <row r="83" spans="5:29" ht="12.75" customHeight="1">
      <c r="E83" s="9" t="s">
        <v>174</v>
      </c>
      <c r="F83" s="9" t="s">
        <v>525</v>
      </c>
      <c r="G83" s="9" t="s">
        <v>178</v>
      </c>
      <c r="H83" s="9" t="s">
        <v>614</v>
      </c>
      <c r="J83" s="11" t="s">
        <v>1144</v>
      </c>
      <c r="K83" s="11" t="s">
        <v>624</v>
      </c>
      <c r="L83" s="11" t="s">
        <v>1144</v>
      </c>
      <c r="M83" s="11" t="s">
        <v>952</v>
      </c>
      <c r="N83" s="25"/>
      <c r="O83" s="25"/>
      <c r="P83" s="12">
        <v>67</v>
      </c>
      <c r="Q83" s="12" t="s">
        <v>6</v>
      </c>
      <c r="R83" s="12" t="s">
        <v>1107</v>
      </c>
      <c r="S83" s="12" t="s">
        <v>7</v>
      </c>
      <c r="T83" s="12" t="s">
        <v>61</v>
      </c>
      <c r="U83" s="12" t="s">
        <v>520</v>
      </c>
      <c r="V83" s="12" t="s">
        <v>74</v>
      </c>
      <c r="W83" s="12" t="s">
        <v>549</v>
      </c>
      <c r="X83" s="12" t="s">
        <v>79</v>
      </c>
      <c r="Y83" s="12" t="s">
        <v>757</v>
      </c>
      <c r="Z83" s="12" t="s">
        <v>9</v>
      </c>
      <c r="AA83" s="12" t="s">
        <v>10</v>
      </c>
      <c r="AB83" s="13">
        <v>2.05117223351</v>
      </c>
      <c r="AC83" s="13">
        <v>0.12322192042500001</v>
      </c>
    </row>
    <row r="84" spans="5:29" ht="12.75" customHeight="1">
      <c r="E84" s="9" t="s">
        <v>174</v>
      </c>
      <c r="F84" s="9" t="s">
        <v>525</v>
      </c>
      <c r="G84" s="9" t="s">
        <v>186</v>
      </c>
      <c r="H84" s="9" t="s">
        <v>615</v>
      </c>
      <c r="J84" s="11" t="s">
        <v>1140</v>
      </c>
      <c r="K84" s="11" t="s">
        <v>598</v>
      </c>
      <c r="L84" s="11" t="s">
        <v>1140</v>
      </c>
      <c r="M84" s="11" t="s">
        <v>883</v>
      </c>
      <c r="N84" s="25"/>
      <c r="O84" s="25"/>
      <c r="P84" s="12">
        <v>93</v>
      </c>
      <c r="Q84" s="12" t="s">
        <v>6</v>
      </c>
      <c r="R84" s="12" t="s">
        <v>1107</v>
      </c>
      <c r="S84" s="12" t="s">
        <v>7</v>
      </c>
      <c r="T84" s="12" t="s">
        <v>61</v>
      </c>
      <c r="U84" s="12" t="s">
        <v>520</v>
      </c>
      <c r="V84" s="12" t="s">
        <v>96</v>
      </c>
      <c r="W84" s="12" t="s">
        <v>559</v>
      </c>
      <c r="X84" s="12" t="s">
        <v>1353</v>
      </c>
      <c r="Y84" s="12" t="s">
        <v>785</v>
      </c>
      <c r="Z84" s="12" t="s">
        <v>9</v>
      </c>
      <c r="AA84" s="12" t="s">
        <v>10</v>
      </c>
      <c r="AB84" s="13">
        <v>1.29411861594</v>
      </c>
      <c r="AC84" s="13">
        <v>8.3162530039200003E-2</v>
      </c>
    </row>
    <row r="85" spans="5:29" ht="12.75" customHeight="1">
      <c r="E85" s="9" t="s">
        <v>174</v>
      </c>
      <c r="F85" s="9" t="s">
        <v>525</v>
      </c>
      <c r="G85" s="9" t="s">
        <v>254</v>
      </c>
      <c r="H85" s="9" t="s">
        <v>616</v>
      </c>
      <c r="J85" s="11" t="s">
        <v>1141</v>
      </c>
      <c r="K85" s="11" t="s">
        <v>600</v>
      </c>
      <c r="L85" s="11" t="s">
        <v>1141</v>
      </c>
      <c r="M85" s="11" t="s">
        <v>888</v>
      </c>
      <c r="N85" s="25"/>
      <c r="O85" s="25"/>
      <c r="P85" s="12">
        <v>95</v>
      </c>
      <c r="Q85" s="12" t="s">
        <v>6</v>
      </c>
      <c r="R85" s="12" t="s">
        <v>1107</v>
      </c>
      <c r="S85" s="12" t="s">
        <v>7</v>
      </c>
      <c r="T85" s="12" t="s">
        <v>61</v>
      </c>
      <c r="U85" s="12" t="s">
        <v>520</v>
      </c>
      <c r="V85" s="12" t="s">
        <v>82</v>
      </c>
      <c r="W85" s="12" t="s">
        <v>560</v>
      </c>
      <c r="X85" s="12" t="s">
        <v>1380</v>
      </c>
      <c r="Y85" s="12" t="s">
        <v>787</v>
      </c>
      <c r="Z85" s="12" t="s">
        <v>9</v>
      </c>
      <c r="AA85" s="12" t="s">
        <v>10</v>
      </c>
      <c r="AB85" s="13">
        <v>1.3340757558</v>
      </c>
      <c r="AC85" s="13">
        <v>6.6785532449299995E-2</v>
      </c>
    </row>
    <row r="86" spans="5:29" ht="12.75" customHeight="1">
      <c r="E86" s="9" t="s">
        <v>174</v>
      </c>
      <c r="F86" s="9" t="s">
        <v>525</v>
      </c>
      <c r="G86" s="9" t="s">
        <v>218</v>
      </c>
      <c r="H86" s="9" t="s">
        <v>617</v>
      </c>
      <c r="J86" s="11" t="s">
        <v>1133</v>
      </c>
      <c r="K86" s="11" t="s">
        <v>533</v>
      </c>
      <c r="L86" s="11" t="s">
        <v>1133</v>
      </c>
      <c r="M86" s="11" t="s">
        <v>707</v>
      </c>
      <c r="N86" s="25"/>
      <c r="O86" s="25"/>
      <c r="P86" s="12">
        <v>96</v>
      </c>
      <c r="Q86" s="12" t="s">
        <v>6</v>
      </c>
      <c r="R86" s="12" t="s">
        <v>1107</v>
      </c>
      <c r="S86" s="12" t="s">
        <v>7</v>
      </c>
      <c r="T86" s="12" t="s">
        <v>61</v>
      </c>
      <c r="U86" s="12" t="s">
        <v>520</v>
      </c>
      <c r="V86" s="12" t="s">
        <v>98</v>
      </c>
      <c r="W86" s="12" t="s">
        <v>561</v>
      </c>
      <c r="X86" s="12" t="s">
        <v>1381</v>
      </c>
      <c r="Y86" s="12" t="s">
        <v>788</v>
      </c>
      <c r="Z86" s="12" t="s">
        <v>9</v>
      </c>
      <c r="AA86" s="12" t="s">
        <v>10</v>
      </c>
      <c r="AB86" s="13">
        <v>0.66378960658099995</v>
      </c>
      <c r="AC86" s="13">
        <v>1.2102367802E-2</v>
      </c>
    </row>
    <row r="87" spans="5:29" ht="12.75" customHeight="1">
      <c r="E87" s="9" t="s">
        <v>174</v>
      </c>
      <c r="F87" s="9" t="s">
        <v>525</v>
      </c>
      <c r="G87" s="9" t="s">
        <v>220</v>
      </c>
      <c r="H87" s="9" t="s">
        <v>618</v>
      </c>
      <c r="J87" s="11" t="s">
        <v>1145</v>
      </c>
      <c r="K87" s="11" t="s">
        <v>673</v>
      </c>
      <c r="L87" s="11" t="s">
        <v>1145</v>
      </c>
      <c r="M87" s="11" t="s">
        <v>1064</v>
      </c>
      <c r="N87" s="25"/>
      <c r="O87" s="25"/>
      <c r="P87" s="12">
        <v>98</v>
      </c>
      <c r="Q87" s="12" t="s">
        <v>6</v>
      </c>
      <c r="R87" s="12" t="s">
        <v>1107</v>
      </c>
      <c r="S87" s="12" t="s">
        <v>7</v>
      </c>
      <c r="T87" s="12" t="s">
        <v>61</v>
      </c>
      <c r="U87" s="12" t="s">
        <v>520</v>
      </c>
      <c r="V87" s="12" t="s">
        <v>100</v>
      </c>
      <c r="W87" s="12" t="s">
        <v>562</v>
      </c>
      <c r="X87" s="12" t="s">
        <v>1354</v>
      </c>
      <c r="Y87" s="12" t="s">
        <v>790</v>
      </c>
      <c r="Z87" s="12" t="s">
        <v>9</v>
      </c>
      <c r="AA87" s="12" t="s">
        <v>10</v>
      </c>
      <c r="AB87" s="13">
        <v>3.9169514796899998</v>
      </c>
      <c r="AC87" s="13">
        <v>0.77642111014600002</v>
      </c>
    </row>
    <row r="88" spans="5:29" ht="12.75" customHeight="1">
      <c r="E88" s="9" t="s">
        <v>174</v>
      </c>
      <c r="F88" s="9" t="s">
        <v>525</v>
      </c>
      <c r="G88" s="9" t="s">
        <v>221</v>
      </c>
      <c r="H88" s="9" t="s">
        <v>619</v>
      </c>
      <c r="J88" s="11" t="s">
        <v>1146</v>
      </c>
      <c r="K88" s="11" t="s">
        <v>660</v>
      </c>
      <c r="L88" s="11" t="s">
        <v>1146</v>
      </c>
      <c r="M88" s="11" t="s">
        <v>1037</v>
      </c>
      <c r="N88" s="25"/>
      <c r="O88" s="25"/>
      <c r="P88" s="12">
        <v>99</v>
      </c>
      <c r="Q88" s="12" t="s">
        <v>6</v>
      </c>
      <c r="R88" s="12" t="s">
        <v>1107</v>
      </c>
      <c r="S88" s="12" t="s">
        <v>7</v>
      </c>
      <c r="T88" s="12" t="s">
        <v>61</v>
      </c>
      <c r="U88" s="12" t="s">
        <v>520</v>
      </c>
      <c r="V88" s="12" t="s">
        <v>100</v>
      </c>
      <c r="W88" s="12" t="s">
        <v>562</v>
      </c>
      <c r="X88" s="12" t="s">
        <v>101</v>
      </c>
      <c r="Y88" s="12" t="s">
        <v>791</v>
      </c>
      <c r="Z88" s="12" t="s">
        <v>9</v>
      </c>
      <c r="AA88" s="12" t="s">
        <v>10</v>
      </c>
      <c r="AB88" s="13">
        <v>3.2597602209700001</v>
      </c>
      <c r="AC88" s="13">
        <v>0.42385649791699997</v>
      </c>
    </row>
    <row r="89" spans="5:29" ht="12.75" customHeight="1">
      <c r="E89" s="9" t="s">
        <v>174</v>
      </c>
      <c r="F89" s="9" t="s">
        <v>525</v>
      </c>
      <c r="G89" s="9" t="s">
        <v>215</v>
      </c>
      <c r="H89" s="9" t="s">
        <v>620</v>
      </c>
      <c r="J89" s="11" t="s">
        <v>1135</v>
      </c>
      <c r="K89" s="11" t="s">
        <v>554</v>
      </c>
      <c r="L89" s="11" t="s">
        <v>1135</v>
      </c>
      <c r="M89" s="11" t="s">
        <v>770</v>
      </c>
      <c r="N89" s="25"/>
      <c r="O89" s="25"/>
      <c r="P89" s="12">
        <v>97</v>
      </c>
      <c r="Q89" s="12" t="s">
        <v>6</v>
      </c>
      <c r="R89" s="12" t="s">
        <v>1107</v>
      </c>
      <c r="S89" s="12" t="s">
        <v>7</v>
      </c>
      <c r="T89" s="12" t="s">
        <v>61</v>
      </c>
      <c r="U89" s="12" t="s">
        <v>520</v>
      </c>
      <c r="V89" s="12" t="s">
        <v>98</v>
      </c>
      <c r="W89" s="12" t="s">
        <v>561</v>
      </c>
      <c r="X89" s="12" t="s">
        <v>99</v>
      </c>
      <c r="Y89" s="12" t="s">
        <v>789</v>
      </c>
      <c r="Z89" s="12" t="s">
        <v>9</v>
      </c>
      <c r="AA89" s="12" t="s">
        <v>10</v>
      </c>
      <c r="AB89" s="13">
        <v>1.1915736154100001</v>
      </c>
      <c r="AC89" s="13">
        <v>4.9736118044099997E-2</v>
      </c>
    </row>
    <row r="90" spans="5:29" ht="12.75" customHeight="1">
      <c r="E90" s="9" t="s">
        <v>174</v>
      </c>
      <c r="F90" s="9" t="s">
        <v>525</v>
      </c>
      <c r="G90" s="9" t="s">
        <v>230</v>
      </c>
      <c r="H90" s="9" t="s">
        <v>621</v>
      </c>
      <c r="J90" s="11" t="s">
        <v>262</v>
      </c>
      <c r="K90" s="11" t="s">
        <v>625</v>
      </c>
      <c r="L90" s="11" t="s">
        <v>1400</v>
      </c>
      <c r="M90" s="11" t="s">
        <v>953</v>
      </c>
      <c r="N90" s="25"/>
      <c r="O90" s="25"/>
      <c r="P90" s="12">
        <v>59</v>
      </c>
      <c r="Q90" s="12" t="s">
        <v>6</v>
      </c>
      <c r="R90" s="12" t="s">
        <v>1107</v>
      </c>
      <c r="S90" s="12" t="s">
        <v>7</v>
      </c>
      <c r="T90" s="12" t="s">
        <v>61</v>
      </c>
      <c r="U90" s="12" t="s">
        <v>520</v>
      </c>
      <c r="V90" s="12" t="s">
        <v>62</v>
      </c>
      <c r="W90" s="12" t="s">
        <v>548</v>
      </c>
      <c r="X90" s="12" t="s">
        <v>66</v>
      </c>
      <c r="Y90" s="12" t="s">
        <v>749</v>
      </c>
      <c r="Z90" s="12" t="s">
        <v>9</v>
      </c>
      <c r="AA90" s="12" t="s">
        <v>10</v>
      </c>
      <c r="AB90" s="13">
        <v>0.71958438786300005</v>
      </c>
      <c r="AC90" s="13">
        <v>2.6091423259200001E-2</v>
      </c>
    </row>
    <row r="91" spans="5:29" ht="12.75" customHeight="1">
      <c r="E91" s="9" t="s">
        <v>174</v>
      </c>
      <c r="F91" s="9" t="s">
        <v>525</v>
      </c>
      <c r="G91" s="9" t="s">
        <v>258</v>
      </c>
      <c r="H91" s="9" t="s">
        <v>622</v>
      </c>
      <c r="J91" s="11" t="s">
        <v>262</v>
      </c>
      <c r="K91" s="11" t="s">
        <v>625</v>
      </c>
      <c r="L91" s="11" t="s">
        <v>263</v>
      </c>
      <c r="M91" s="11" t="s">
        <v>954</v>
      </c>
      <c r="N91" s="25"/>
      <c r="O91" s="25"/>
      <c r="P91" s="12">
        <v>60</v>
      </c>
      <c r="Q91" s="12" t="s">
        <v>6</v>
      </c>
      <c r="R91" s="12" t="s">
        <v>1107</v>
      </c>
      <c r="S91" s="12" t="s">
        <v>7</v>
      </c>
      <c r="T91" s="12" t="s">
        <v>61</v>
      </c>
      <c r="U91" s="12" t="s">
        <v>520</v>
      </c>
      <c r="V91" s="12" t="s">
        <v>62</v>
      </c>
      <c r="W91" s="12" t="s">
        <v>548</v>
      </c>
      <c r="X91" s="12" t="s">
        <v>67</v>
      </c>
      <c r="Y91" s="12" t="s">
        <v>750</v>
      </c>
      <c r="Z91" s="12" t="s">
        <v>9</v>
      </c>
      <c r="AA91" s="12" t="s">
        <v>10</v>
      </c>
      <c r="AB91" s="13">
        <v>0.22857244463900001</v>
      </c>
      <c r="AC91" s="13">
        <v>2.5635950871599998E-3</v>
      </c>
    </row>
    <row r="92" spans="5:29" ht="12.75" customHeight="1">
      <c r="E92" s="9" t="s">
        <v>261</v>
      </c>
      <c r="F92" s="9" t="s">
        <v>526</v>
      </c>
      <c r="G92" s="9" t="s">
        <v>271</v>
      </c>
      <c r="H92" s="9" t="s">
        <v>623</v>
      </c>
      <c r="J92" s="11" t="s">
        <v>262</v>
      </c>
      <c r="K92" s="11" t="s">
        <v>625</v>
      </c>
      <c r="L92" s="11" t="s">
        <v>430</v>
      </c>
      <c r="M92" s="11" t="s">
        <v>955</v>
      </c>
      <c r="N92" s="25"/>
      <c r="O92" s="25"/>
      <c r="P92" s="12">
        <v>82</v>
      </c>
      <c r="Q92" s="12" t="s">
        <v>6</v>
      </c>
      <c r="R92" s="12" t="s">
        <v>1107</v>
      </c>
      <c r="S92" s="12" t="s">
        <v>7</v>
      </c>
      <c r="T92" s="12" t="s">
        <v>61</v>
      </c>
      <c r="U92" s="12" t="s">
        <v>520</v>
      </c>
      <c r="V92" s="12" t="s">
        <v>69</v>
      </c>
      <c r="W92" s="12" t="s">
        <v>555</v>
      </c>
      <c r="X92" s="12" t="s">
        <v>87</v>
      </c>
      <c r="Y92" s="12" t="s">
        <v>774</v>
      </c>
      <c r="Z92" s="12" t="s">
        <v>9</v>
      </c>
      <c r="AA92" s="12" t="s">
        <v>10</v>
      </c>
      <c r="AB92" s="13">
        <v>1.50226084307</v>
      </c>
      <c r="AC92" s="13">
        <v>8.3648158289300001E-2</v>
      </c>
    </row>
    <row r="93" spans="5:29" ht="12.75" customHeight="1">
      <c r="E93" s="9" t="s">
        <v>261</v>
      </c>
      <c r="F93" s="9" t="s">
        <v>526</v>
      </c>
      <c r="G93" s="9" t="s">
        <v>1144</v>
      </c>
      <c r="H93" s="9" t="s">
        <v>624</v>
      </c>
      <c r="J93" s="11" t="s">
        <v>414</v>
      </c>
      <c r="K93" s="11" t="s">
        <v>674</v>
      </c>
      <c r="L93" s="11" t="s">
        <v>1431</v>
      </c>
      <c r="M93" s="11" t="s">
        <v>1065</v>
      </c>
      <c r="N93" s="25"/>
      <c r="O93" s="25"/>
      <c r="P93" s="12">
        <v>83</v>
      </c>
      <c r="Q93" s="12" t="s">
        <v>6</v>
      </c>
      <c r="R93" s="12" t="s">
        <v>1107</v>
      </c>
      <c r="S93" s="12" t="s">
        <v>7</v>
      </c>
      <c r="T93" s="12" t="s">
        <v>61</v>
      </c>
      <c r="U93" s="12" t="s">
        <v>520</v>
      </c>
      <c r="V93" s="12" t="s">
        <v>69</v>
      </c>
      <c r="W93" s="12" t="s">
        <v>555</v>
      </c>
      <c r="X93" s="12" t="s">
        <v>88</v>
      </c>
      <c r="Y93" s="12" t="s">
        <v>775</v>
      </c>
      <c r="Z93" s="12" t="s">
        <v>9</v>
      </c>
      <c r="AA93" s="12" t="s">
        <v>10</v>
      </c>
      <c r="AB93" s="13">
        <v>1.0495227951699999</v>
      </c>
      <c r="AC93" s="13">
        <v>2.3658523243599999E-2</v>
      </c>
    </row>
    <row r="94" spans="5:29" ht="12.75" customHeight="1">
      <c r="E94" s="9" t="s">
        <v>261</v>
      </c>
      <c r="F94" s="9" t="s">
        <v>526</v>
      </c>
      <c r="G94" s="9" t="s">
        <v>262</v>
      </c>
      <c r="H94" s="9" t="s">
        <v>625</v>
      </c>
      <c r="J94" s="11" t="s">
        <v>368</v>
      </c>
      <c r="K94" s="11" t="s">
        <v>661</v>
      </c>
      <c r="L94" s="11" t="s">
        <v>1424</v>
      </c>
      <c r="M94" s="11" t="s">
        <v>1038</v>
      </c>
      <c r="N94" s="25"/>
      <c r="O94" s="25"/>
      <c r="P94" s="12">
        <v>78</v>
      </c>
      <c r="Q94" s="12" t="s">
        <v>6</v>
      </c>
      <c r="R94" s="12" t="s">
        <v>1107</v>
      </c>
      <c r="S94" s="12" t="s">
        <v>7</v>
      </c>
      <c r="T94" s="12" t="s">
        <v>61</v>
      </c>
      <c r="U94" s="12" t="s">
        <v>520</v>
      </c>
      <c r="V94" s="12" t="s">
        <v>104</v>
      </c>
      <c r="W94" s="12" t="s">
        <v>553</v>
      </c>
      <c r="X94" s="12" t="s">
        <v>97</v>
      </c>
      <c r="Y94" s="12" t="s">
        <v>769</v>
      </c>
      <c r="Z94" s="12" t="s">
        <v>9</v>
      </c>
      <c r="AA94" s="12" t="s">
        <v>10</v>
      </c>
      <c r="AB94" s="13">
        <v>2.1031359096500002</v>
      </c>
      <c r="AC94" s="13">
        <v>0.19658363567199999</v>
      </c>
    </row>
    <row r="95" spans="5:29" ht="12.75" customHeight="1">
      <c r="E95" s="9" t="s">
        <v>261</v>
      </c>
      <c r="F95" s="9" t="s">
        <v>526</v>
      </c>
      <c r="G95" s="9" t="s">
        <v>266</v>
      </c>
      <c r="H95" s="9" t="s">
        <v>626</v>
      </c>
      <c r="J95" s="11" t="s">
        <v>319</v>
      </c>
      <c r="K95" s="11" t="s">
        <v>648</v>
      </c>
      <c r="L95" s="11" t="s">
        <v>1416</v>
      </c>
      <c r="M95" s="11" t="s">
        <v>1009</v>
      </c>
      <c r="N95" s="25"/>
      <c r="O95" s="25"/>
      <c r="P95" s="12">
        <v>89</v>
      </c>
      <c r="Q95" s="12" t="s">
        <v>6</v>
      </c>
      <c r="R95" s="12" t="s">
        <v>1107</v>
      </c>
      <c r="S95" s="12" t="s">
        <v>7</v>
      </c>
      <c r="T95" s="12" t="s">
        <v>61</v>
      </c>
      <c r="U95" s="12" t="s">
        <v>520</v>
      </c>
      <c r="V95" s="12" t="s">
        <v>89</v>
      </c>
      <c r="W95" s="12" t="s">
        <v>558</v>
      </c>
      <c r="X95" s="12" t="s">
        <v>91</v>
      </c>
      <c r="Y95" s="12" t="s">
        <v>781</v>
      </c>
      <c r="Z95" s="12" t="s">
        <v>9</v>
      </c>
      <c r="AA95" s="12" t="s">
        <v>10</v>
      </c>
      <c r="AB95" s="13">
        <v>2.2421656038300002</v>
      </c>
      <c r="AC95" s="13">
        <v>0.163908322242</v>
      </c>
    </row>
    <row r="96" spans="5:29" ht="12.75" customHeight="1">
      <c r="E96" s="9" t="s">
        <v>261</v>
      </c>
      <c r="F96" s="9" t="s">
        <v>526</v>
      </c>
      <c r="G96" s="9" t="s">
        <v>265</v>
      </c>
      <c r="H96" s="9" t="s">
        <v>627</v>
      </c>
      <c r="J96" s="11" t="s">
        <v>319</v>
      </c>
      <c r="K96" s="11" t="s">
        <v>648</v>
      </c>
      <c r="L96" s="11" t="s">
        <v>320</v>
      </c>
      <c r="M96" s="11" t="s">
        <v>1010</v>
      </c>
      <c r="N96" s="25"/>
      <c r="O96" s="25"/>
      <c r="P96" s="12">
        <v>68</v>
      </c>
      <c r="Q96" s="12" t="s">
        <v>6</v>
      </c>
      <c r="R96" s="12" t="s">
        <v>1107</v>
      </c>
      <c r="S96" s="12" t="s">
        <v>7</v>
      </c>
      <c r="T96" s="12" t="s">
        <v>61</v>
      </c>
      <c r="U96" s="12" t="s">
        <v>520</v>
      </c>
      <c r="V96" s="12" t="s">
        <v>80</v>
      </c>
      <c r="W96" s="12" t="s">
        <v>550</v>
      </c>
      <c r="X96" s="12" t="s">
        <v>83</v>
      </c>
      <c r="Y96" s="12" t="s">
        <v>758</v>
      </c>
      <c r="Z96" s="12" t="s">
        <v>9</v>
      </c>
      <c r="AA96" s="12" t="s">
        <v>10</v>
      </c>
      <c r="AB96" s="13">
        <v>0.33599759252299999</v>
      </c>
      <c r="AC96" s="13">
        <v>4.2242420671500004E-3</v>
      </c>
    </row>
    <row r="97" spans="5:29" ht="12.75" customHeight="1">
      <c r="E97" s="9" t="s">
        <v>261</v>
      </c>
      <c r="F97" s="9" t="s">
        <v>526</v>
      </c>
      <c r="G97" s="9" t="s">
        <v>264</v>
      </c>
      <c r="H97" s="9" t="s">
        <v>628</v>
      </c>
      <c r="J97" s="11" t="s">
        <v>223</v>
      </c>
      <c r="K97" s="11" t="s">
        <v>601</v>
      </c>
      <c r="L97" s="11" t="s">
        <v>224</v>
      </c>
      <c r="M97" s="11" t="s">
        <v>889</v>
      </c>
      <c r="N97" s="25"/>
      <c r="O97" s="25"/>
      <c r="P97" s="12">
        <v>61</v>
      </c>
      <c r="Q97" s="12" t="s">
        <v>6</v>
      </c>
      <c r="R97" s="12" t="s">
        <v>1107</v>
      </c>
      <c r="S97" s="12" t="s">
        <v>7</v>
      </c>
      <c r="T97" s="12" t="s">
        <v>61</v>
      </c>
      <c r="U97" s="12" t="s">
        <v>520</v>
      </c>
      <c r="V97" s="12" t="s">
        <v>62</v>
      </c>
      <c r="W97" s="12" t="s">
        <v>548</v>
      </c>
      <c r="X97" s="12" t="s">
        <v>68</v>
      </c>
      <c r="Y97" s="12" t="s">
        <v>751</v>
      </c>
      <c r="Z97" s="12" t="s">
        <v>9</v>
      </c>
      <c r="AA97" s="12" t="s">
        <v>10</v>
      </c>
      <c r="AB97" s="13">
        <v>0.36049679489499997</v>
      </c>
      <c r="AC97" s="13">
        <v>4.5521949847000002E-3</v>
      </c>
    </row>
    <row r="98" spans="5:29" ht="12.75" customHeight="1">
      <c r="E98" s="9" t="s">
        <v>261</v>
      </c>
      <c r="F98" s="9" t="s">
        <v>526</v>
      </c>
      <c r="G98" s="9" t="s">
        <v>267</v>
      </c>
      <c r="H98" s="9" t="s">
        <v>629</v>
      </c>
      <c r="J98" s="11" t="s">
        <v>223</v>
      </c>
      <c r="K98" s="11" t="s">
        <v>601</v>
      </c>
      <c r="L98" s="11" t="s">
        <v>225</v>
      </c>
      <c r="M98" s="11" t="s">
        <v>890</v>
      </c>
      <c r="N98" s="25"/>
      <c r="O98" s="25"/>
      <c r="P98" s="12">
        <v>69</v>
      </c>
      <c r="Q98" s="12" t="s">
        <v>6</v>
      </c>
      <c r="R98" s="12" t="s">
        <v>1107</v>
      </c>
      <c r="S98" s="12" t="s">
        <v>7</v>
      </c>
      <c r="T98" s="12" t="s">
        <v>61</v>
      </c>
      <c r="U98" s="12" t="s">
        <v>520</v>
      </c>
      <c r="V98" s="12" t="s">
        <v>80</v>
      </c>
      <c r="W98" s="12" t="s">
        <v>550</v>
      </c>
      <c r="X98" s="12" t="s">
        <v>81</v>
      </c>
      <c r="Y98" s="12" t="s">
        <v>759</v>
      </c>
      <c r="Z98" s="12" t="s">
        <v>9</v>
      </c>
      <c r="AA98" s="12" t="s">
        <v>10</v>
      </c>
      <c r="AB98" s="13">
        <v>1.1191348728399999</v>
      </c>
      <c r="AC98" s="13">
        <v>4.9831890570000002E-2</v>
      </c>
    </row>
    <row r="99" spans="5:29" ht="12.75" customHeight="1">
      <c r="E99" s="9" t="s">
        <v>261</v>
      </c>
      <c r="F99" s="9" t="s">
        <v>526</v>
      </c>
      <c r="G99" s="9" t="s">
        <v>276</v>
      </c>
      <c r="H99" s="9" t="s">
        <v>630</v>
      </c>
      <c r="J99" s="11" t="s">
        <v>223</v>
      </c>
      <c r="K99" s="11" t="s">
        <v>601</v>
      </c>
      <c r="L99" s="11" t="s">
        <v>226</v>
      </c>
      <c r="M99" s="11" t="s">
        <v>891</v>
      </c>
      <c r="N99" s="25"/>
      <c r="O99" s="25"/>
      <c r="P99" s="12">
        <v>94</v>
      </c>
      <c r="Q99" s="12" t="s">
        <v>6</v>
      </c>
      <c r="R99" s="12" t="s">
        <v>1107</v>
      </c>
      <c r="S99" s="12" t="s">
        <v>7</v>
      </c>
      <c r="T99" s="12" t="s">
        <v>61</v>
      </c>
      <c r="U99" s="12" t="s">
        <v>520</v>
      </c>
      <c r="V99" s="12" t="s">
        <v>96</v>
      </c>
      <c r="W99" s="12" t="s">
        <v>559</v>
      </c>
      <c r="X99" s="12" t="s">
        <v>95</v>
      </c>
      <c r="Y99" s="12" t="s">
        <v>786</v>
      </c>
      <c r="Z99" s="12" t="s">
        <v>9</v>
      </c>
      <c r="AA99" s="12" t="s">
        <v>10</v>
      </c>
      <c r="AB99" s="13">
        <v>1.2859408131700001</v>
      </c>
      <c r="AC99" s="13">
        <v>5.0399368761100002E-2</v>
      </c>
    </row>
    <row r="100" spans="5:29" ht="12.75" customHeight="1">
      <c r="E100" s="9" t="s">
        <v>261</v>
      </c>
      <c r="F100" s="9" t="s">
        <v>526</v>
      </c>
      <c r="G100" s="9" t="s">
        <v>280</v>
      </c>
      <c r="H100" s="9" t="s">
        <v>631</v>
      </c>
      <c r="J100" s="11" t="s">
        <v>107</v>
      </c>
      <c r="K100" s="11" t="s">
        <v>564</v>
      </c>
      <c r="L100" s="11" t="s">
        <v>1355</v>
      </c>
      <c r="M100" s="11" t="s">
        <v>794</v>
      </c>
      <c r="N100" s="25"/>
      <c r="O100" s="25"/>
      <c r="P100" s="12">
        <v>75</v>
      </c>
      <c r="Q100" s="12" t="s">
        <v>6</v>
      </c>
      <c r="R100" s="12" t="s">
        <v>1107</v>
      </c>
      <c r="S100" s="12" t="s">
        <v>7</v>
      </c>
      <c r="T100" s="12" t="s">
        <v>61</v>
      </c>
      <c r="U100" s="12" t="s">
        <v>520</v>
      </c>
      <c r="V100" s="12" t="s">
        <v>70</v>
      </c>
      <c r="W100" s="12" t="s">
        <v>552</v>
      </c>
      <c r="X100" s="12" t="s">
        <v>73</v>
      </c>
      <c r="Y100" s="12" t="s">
        <v>765</v>
      </c>
      <c r="Z100" s="12" t="s">
        <v>9</v>
      </c>
      <c r="AA100" s="12" t="s">
        <v>10</v>
      </c>
      <c r="AB100" s="13">
        <v>3.5664197510300002</v>
      </c>
      <c r="AC100" s="13">
        <v>0.56778075400899997</v>
      </c>
    </row>
    <row r="101" spans="5:29" ht="12.75" customHeight="1">
      <c r="E101" s="9" t="s">
        <v>261</v>
      </c>
      <c r="F101" s="9" t="s">
        <v>526</v>
      </c>
      <c r="G101" s="9" t="s">
        <v>282</v>
      </c>
      <c r="H101" s="9" t="s">
        <v>632</v>
      </c>
      <c r="J101" s="11" t="s">
        <v>107</v>
      </c>
      <c r="K101" s="11" t="s">
        <v>564</v>
      </c>
      <c r="L101" s="11" t="s">
        <v>108</v>
      </c>
      <c r="M101" s="11" t="s">
        <v>795</v>
      </c>
      <c r="N101" s="25"/>
      <c r="O101" s="25"/>
      <c r="P101" s="12">
        <v>86</v>
      </c>
      <c r="Q101" s="12" t="s">
        <v>6</v>
      </c>
      <c r="R101" s="12" t="s">
        <v>1107</v>
      </c>
      <c r="S101" s="12" t="s">
        <v>7</v>
      </c>
      <c r="T101" s="12" t="s">
        <v>61</v>
      </c>
      <c r="U101" s="12" t="s">
        <v>520</v>
      </c>
      <c r="V101" s="12" t="s">
        <v>556</v>
      </c>
      <c r="W101" s="12" t="s">
        <v>557</v>
      </c>
      <c r="X101" s="12" t="s">
        <v>105</v>
      </c>
      <c r="Y101" s="12" t="s">
        <v>778</v>
      </c>
      <c r="Z101" s="12" t="s">
        <v>9</v>
      </c>
      <c r="AA101" s="12" t="s">
        <v>10</v>
      </c>
      <c r="AB101" s="13">
        <v>0.54021649587300002</v>
      </c>
      <c r="AC101" s="13">
        <v>1.52922339286E-2</v>
      </c>
    </row>
    <row r="102" spans="5:29" ht="12.75" customHeight="1">
      <c r="E102" s="9" t="s">
        <v>261</v>
      </c>
      <c r="F102" s="9" t="s">
        <v>526</v>
      </c>
      <c r="G102" s="9" t="s">
        <v>274</v>
      </c>
      <c r="H102" s="9" t="s">
        <v>633</v>
      </c>
      <c r="J102" s="11" t="s">
        <v>383</v>
      </c>
      <c r="K102" s="11" t="s">
        <v>675</v>
      </c>
      <c r="L102" s="11" t="s">
        <v>1432</v>
      </c>
      <c r="M102" s="11" t="s">
        <v>1067</v>
      </c>
      <c r="N102" s="25"/>
      <c r="O102" s="25"/>
      <c r="P102" s="12">
        <v>100</v>
      </c>
      <c r="Q102" s="12" t="s">
        <v>6</v>
      </c>
      <c r="R102" s="12" t="s">
        <v>1107</v>
      </c>
      <c r="S102" s="12" t="s">
        <v>7</v>
      </c>
      <c r="T102" s="12" t="s">
        <v>61</v>
      </c>
      <c r="U102" s="12" t="s">
        <v>520</v>
      </c>
      <c r="V102" s="12" t="s">
        <v>100</v>
      </c>
      <c r="W102" s="12" t="s">
        <v>562</v>
      </c>
      <c r="X102" s="12" t="s">
        <v>102</v>
      </c>
      <c r="Y102" s="12" t="s">
        <v>792</v>
      </c>
      <c r="Z102" s="12" t="s">
        <v>9</v>
      </c>
      <c r="AA102" s="12" t="s">
        <v>10</v>
      </c>
      <c r="AB102" s="13">
        <v>2.9021565736500001</v>
      </c>
      <c r="AC102" s="13">
        <v>0.14634402356699999</v>
      </c>
    </row>
    <row r="103" spans="5:29" ht="12.75" customHeight="1">
      <c r="E103" s="9" t="s">
        <v>261</v>
      </c>
      <c r="F103" s="9" t="s">
        <v>526</v>
      </c>
      <c r="G103" s="9" t="s">
        <v>285</v>
      </c>
      <c r="H103" s="9" t="s">
        <v>634</v>
      </c>
      <c r="J103" s="11" t="s">
        <v>383</v>
      </c>
      <c r="K103" s="11" t="s">
        <v>675</v>
      </c>
      <c r="L103" s="11" t="s">
        <v>385</v>
      </c>
      <c r="M103" s="11" t="s">
        <v>1066</v>
      </c>
      <c r="N103" s="25"/>
      <c r="O103" s="25"/>
      <c r="P103" s="12">
        <v>110</v>
      </c>
      <c r="Q103" s="12" t="s">
        <v>6</v>
      </c>
      <c r="R103" s="12" t="s">
        <v>1107</v>
      </c>
      <c r="S103" s="12" t="s">
        <v>7</v>
      </c>
      <c r="T103" s="12" t="s">
        <v>106</v>
      </c>
      <c r="U103" s="12" t="s">
        <v>521</v>
      </c>
      <c r="V103" s="12" t="s">
        <v>116</v>
      </c>
      <c r="W103" s="12" t="s">
        <v>568</v>
      </c>
      <c r="X103" s="12" t="s">
        <v>117</v>
      </c>
      <c r="Y103" s="12" t="s">
        <v>802</v>
      </c>
      <c r="Z103" s="12" t="s">
        <v>9</v>
      </c>
      <c r="AA103" s="12" t="s">
        <v>10</v>
      </c>
      <c r="AB103" s="13">
        <v>1.1978439105600001</v>
      </c>
      <c r="AC103" s="13">
        <v>5.91180912798E-2</v>
      </c>
    </row>
    <row r="104" spans="5:29" ht="12.75" customHeight="1">
      <c r="E104" s="9" t="s">
        <v>261</v>
      </c>
      <c r="F104" s="9" t="s">
        <v>526</v>
      </c>
      <c r="G104" s="9" t="s">
        <v>288</v>
      </c>
      <c r="H104" s="9" t="s">
        <v>635</v>
      </c>
      <c r="J104" s="11" t="s">
        <v>140</v>
      </c>
      <c r="K104" s="11" t="s">
        <v>579</v>
      </c>
      <c r="L104" s="11" t="s">
        <v>1365</v>
      </c>
      <c r="M104" s="11" t="s">
        <v>827</v>
      </c>
      <c r="N104" s="25"/>
      <c r="O104" s="25"/>
      <c r="P104" s="12">
        <v>117</v>
      </c>
      <c r="Q104" s="12" t="s">
        <v>6</v>
      </c>
      <c r="R104" s="12" t="s">
        <v>1107</v>
      </c>
      <c r="S104" s="12" t="s">
        <v>7</v>
      </c>
      <c r="T104" s="12" t="s">
        <v>106</v>
      </c>
      <c r="U104" s="12" t="s">
        <v>521</v>
      </c>
      <c r="V104" s="12" t="s">
        <v>123</v>
      </c>
      <c r="W104" s="12" t="s">
        <v>571</v>
      </c>
      <c r="X104" s="12" t="s">
        <v>124</v>
      </c>
      <c r="Y104" s="12" t="s">
        <v>809</v>
      </c>
      <c r="Z104" s="12" t="s">
        <v>9</v>
      </c>
      <c r="AA104" s="12" t="s">
        <v>10</v>
      </c>
      <c r="AB104" s="13">
        <v>1.2932411508699999</v>
      </c>
      <c r="AC104" s="13">
        <v>4.9079779797300001E-2</v>
      </c>
    </row>
    <row r="105" spans="5:29" ht="12.75" customHeight="1">
      <c r="E105" s="9" t="s">
        <v>261</v>
      </c>
      <c r="F105" s="9" t="s">
        <v>526</v>
      </c>
      <c r="G105" s="9" t="s">
        <v>286</v>
      </c>
      <c r="H105" s="9" t="s">
        <v>636</v>
      </c>
      <c r="J105" s="11" t="s">
        <v>140</v>
      </c>
      <c r="K105" s="11" t="s">
        <v>579</v>
      </c>
      <c r="L105" s="11" t="s">
        <v>141</v>
      </c>
      <c r="M105" s="11" t="s">
        <v>825</v>
      </c>
      <c r="N105" s="25"/>
      <c r="O105" s="25"/>
      <c r="P105" s="12">
        <v>101</v>
      </c>
      <c r="Q105" s="12" t="s">
        <v>6</v>
      </c>
      <c r="R105" s="12" t="s">
        <v>1107</v>
      </c>
      <c r="S105" s="12" t="s">
        <v>7</v>
      </c>
      <c r="T105" s="12" t="s">
        <v>106</v>
      </c>
      <c r="U105" s="12" t="s">
        <v>521</v>
      </c>
      <c r="V105" s="12" t="s">
        <v>1137</v>
      </c>
      <c r="W105" s="12" t="s">
        <v>563</v>
      </c>
      <c r="X105" s="12" t="s">
        <v>1137</v>
      </c>
      <c r="Y105" s="12" t="s">
        <v>793</v>
      </c>
      <c r="Z105" s="12" t="s">
        <v>9</v>
      </c>
      <c r="AA105" s="12" t="s">
        <v>10</v>
      </c>
      <c r="AB105" s="13">
        <v>1.4755764178199999</v>
      </c>
      <c r="AC105" s="13">
        <v>9.2032793400700003E-2</v>
      </c>
    </row>
    <row r="106" spans="5:29" ht="12.75" customHeight="1">
      <c r="E106" s="9" t="s">
        <v>261</v>
      </c>
      <c r="F106" s="9" t="s">
        <v>526</v>
      </c>
      <c r="G106" s="9" t="s">
        <v>291</v>
      </c>
      <c r="H106" s="9" t="s">
        <v>637</v>
      </c>
      <c r="J106" s="11" t="s">
        <v>140</v>
      </c>
      <c r="K106" s="11" t="s">
        <v>579</v>
      </c>
      <c r="L106" s="11" t="s">
        <v>142</v>
      </c>
      <c r="M106" s="11" t="s">
        <v>826</v>
      </c>
      <c r="N106" s="25"/>
      <c r="O106" s="25"/>
      <c r="P106" s="12">
        <v>112</v>
      </c>
      <c r="Q106" s="12" t="s">
        <v>6</v>
      </c>
      <c r="R106" s="12" t="s">
        <v>1107</v>
      </c>
      <c r="S106" s="12" t="s">
        <v>7</v>
      </c>
      <c r="T106" s="12" t="s">
        <v>106</v>
      </c>
      <c r="U106" s="12" t="s">
        <v>521</v>
      </c>
      <c r="V106" s="12" t="s">
        <v>118</v>
      </c>
      <c r="W106" s="12" t="s">
        <v>569</v>
      </c>
      <c r="X106" s="12" t="s">
        <v>119</v>
      </c>
      <c r="Y106" s="12" t="s">
        <v>804</v>
      </c>
      <c r="Z106" s="12" t="s">
        <v>9</v>
      </c>
      <c r="AA106" s="12" t="s">
        <v>10</v>
      </c>
      <c r="AB106" s="13">
        <v>4.0550336255900001</v>
      </c>
      <c r="AC106" s="13">
        <v>0.493749184314</v>
      </c>
    </row>
    <row r="107" spans="5:29" ht="12.75" customHeight="1">
      <c r="E107" s="9" t="s">
        <v>261</v>
      </c>
      <c r="F107" s="9" t="s">
        <v>526</v>
      </c>
      <c r="G107" s="9" t="s">
        <v>293</v>
      </c>
      <c r="H107" s="9" t="s">
        <v>638</v>
      </c>
      <c r="J107" s="11" t="s">
        <v>140</v>
      </c>
      <c r="K107" s="11" t="s">
        <v>579</v>
      </c>
      <c r="L107" s="11" t="s">
        <v>143</v>
      </c>
      <c r="M107" s="11" t="s">
        <v>828</v>
      </c>
      <c r="N107" s="25"/>
      <c r="O107" s="25"/>
      <c r="P107" s="12">
        <v>102</v>
      </c>
      <c r="Q107" s="12" t="s">
        <v>6</v>
      </c>
      <c r="R107" s="12" t="s">
        <v>1107</v>
      </c>
      <c r="S107" s="12" t="s">
        <v>7</v>
      </c>
      <c r="T107" s="12" t="s">
        <v>106</v>
      </c>
      <c r="U107" s="12" t="s">
        <v>521</v>
      </c>
      <c r="V107" s="12" t="s">
        <v>107</v>
      </c>
      <c r="W107" s="12" t="s">
        <v>564</v>
      </c>
      <c r="X107" s="12" t="s">
        <v>1355</v>
      </c>
      <c r="Y107" s="12" t="s">
        <v>794</v>
      </c>
      <c r="Z107" s="12" t="s">
        <v>9</v>
      </c>
      <c r="AA107" s="12" t="s">
        <v>10</v>
      </c>
      <c r="AB107" s="13">
        <v>1.0608809452100001</v>
      </c>
      <c r="AC107" s="13">
        <v>2.3736743477599999E-2</v>
      </c>
    </row>
    <row r="108" spans="5:29" ht="12.75" customHeight="1">
      <c r="E108" s="9" t="s">
        <v>261</v>
      </c>
      <c r="F108" s="9" t="s">
        <v>526</v>
      </c>
      <c r="G108" s="9" t="s">
        <v>295</v>
      </c>
      <c r="H108" s="9" t="s">
        <v>639</v>
      </c>
      <c r="J108" s="11" t="s">
        <v>321</v>
      </c>
      <c r="K108" s="11" t="s">
        <v>649</v>
      </c>
      <c r="L108" s="11" t="s">
        <v>1417</v>
      </c>
      <c r="M108" s="11" t="s">
        <v>1011</v>
      </c>
      <c r="N108" s="25"/>
      <c r="O108" s="25"/>
      <c r="P108" s="12">
        <v>106</v>
      </c>
      <c r="Q108" s="12" t="s">
        <v>6</v>
      </c>
      <c r="R108" s="12" t="s">
        <v>1107</v>
      </c>
      <c r="S108" s="12" t="s">
        <v>7</v>
      </c>
      <c r="T108" s="12" t="s">
        <v>106</v>
      </c>
      <c r="U108" s="12" t="s">
        <v>521</v>
      </c>
      <c r="V108" s="12" t="s">
        <v>111</v>
      </c>
      <c r="W108" s="12" t="s">
        <v>566</v>
      </c>
      <c r="X108" s="12" t="s">
        <v>1356</v>
      </c>
      <c r="Y108" s="12" t="s">
        <v>798</v>
      </c>
      <c r="Z108" s="12" t="s">
        <v>9</v>
      </c>
      <c r="AA108" s="12" t="s">
        <v>10</v>
      </c>
      <c r="AB108" s="13">
        <v>3.1028299552099998</v>
      </c>
      <c r="AC108" s="13">
        <v>0.40551616873599999</v>
      </c>
    </row>
    <row r="109" spans="5:29" ht="12.75" customHeight="1">
      <c r="E109" s="9" t="s">
        <v>261</v>
      </c>
      <c r="F109" s="9" t="s">
        <v>526</v>
      </c>
      <c r="G109" s="9" t="s">
        <v>298</v>
      </c>
      <c r="H109" s="9" t="s">
        <v>640</v>
      </c>
      <c r="J109" s="11" t="s">
        <v>321</v>
      </c>
      <c r="K109" s="11" t="s">
        <v>649</v>
      </c>
      <c r="L109" s="11" t="s">
        <v>322</v>
      </c>
      <c r="M109" s="11" t="s">
        <v>1012</v>
      </c>
      <c r="N109" s="25"/>
      <c r="O109" s="25"/>
      <c r="P109" s="12">
        <v>108</v>
      </c>
      <c r="Q109" s="12" t="s">
        <v>6</v>
      </c>
      <c r="R109" s="12" t="s">
        <v>1107</v>
      </c>
      <c r="S109" s="12" t="s">
        <v>7</v>
      </c>
      <c r="T109" s="12" t="s">
        <v>106</v>
      </c>
      <c r="U109" s="12" t="s">
        <v>521</v>
      </c>
      <c r="V109" s="12" t="s">
        <v>114</v>
      </c>
      <c r="W109" s="12" t="s">
        <v>567</v>
      </c>
      <c r="X109" s="12" t="s">
        <v>1357</v>
      </c>
      <c r="Y109" s="12" t="s">
        <v>800</v>
      </c>
      <c r="Z109" s="12" t="s">
        <v>9</v>
      </c>
      <c r="AA109" s="12" t="s">
        <v>10</v>
      </c>
      <c r="AB109" s="13">
        <v>1.1006136640099999</v>
      </c>
      <c r="AC109" s="13">
        <v>5.5727455276699998E-2</v>
      </c>
    </row>
    <row r="110" spans="5:29" ht="12.75" customHeight="1">
      <c r="E110" s="9" t="s">
        <v>261</v>
      </c>
      <c r="F110" s="9" t="s">
        <v>526</v>
      </c>
      <c r="G110" s="9" t="s">
        <v>300</v>
      </c>
      <c r="H110" s="9" t="s">
        <v>641</v>
      </c>
      <c r="J110" s="11" t="s">
        <v>321</v>
      </c>
      <c r="K110" s="11" t="s">
        <v>649</v>
      </c>
      <c r="L110" s="11" t="s">
        <v>426</v>
      </c>
      <c r="M110" s="11" t="s">
        <v>1013</v>
      </c>
      <c r="N110" s="25"/>
      <c r="O110" s="25"/>
      <c r="P110" s="12">
        <v>111</v>
      </c>
      <c r="Q110" s="12" t="s">
        <v>6</v>
      </c>
      <c r="R110" s="12" t="s">
        <v>1107</v>
      </c>
      <c r="S110" s="12" t="s">
        <v>7</v>
      </c>
      <c r="T110" s="12" t="s">
        <v>106</v>
      </c>
      <c r="U110" s="12" t="s">
        <v>521</v>
      </c>
      <c r="V110" s="12" t="s">
        <v>116</v>
      </c>
      <c r="W110" s="12" t="s">
        <v>568</v>
      </c>
      <c r="X110" s="12" t="s">
        <v>1358</v>
      </c>
      <c r="Y110" s="12" t="s">
        <v>803</v>
      </c>
      <c r="Z110" s="12" t="s">
        <v>9</v>
      </c>
      <c r="AA110" s="12" t="s">
        <v>10</v>
      </c>
      <c r="AB110" s="13">
        <v>4.8748025250099998</v>
      </c>
      <c r="AC110" s="13">
        <v>0.43198631508200003</v>
      </c>
    </row>
    <row r="111" spans="5:29" ht="12.75" customHeight="1">
      <c r="E111" s="9" t="s">
        <v>305</v>
      </c>
      <c r="F111" s="9" t="s">
        <v>527</v>
      </c>
      <c r="G111" s="9" t="s">
        <v>306</v>
      </c>
      <c r="H111" s="9" t="s">
        <v>642</v>
      </c>
      <c r="J111" s="11" t="s">
        <v>109</v>
      </c>
      <c r="K111" s="11" t="s">
        <v>565</v>
      </c>
      <c r="L111" s="11" t="s">
        <v>110</v>
      </c>
      <c r="M111" s="11" t="s">
        <v>796</v>
      </c>
      <c r="N111" s="25"/>
      <c r="O111" s="25"/>
      <c r="P111" s="12">
        <v>113</v>
      </c>
      <c r="Q111" s="12" t="s">
        <v>6</v>
      </c>
      <c r="R111" s="12" t="s">
        <v>1107</v>
      </c>
      <c r="S111" s="12" t="s">
        <v>7</v>
      </c>
      <c r="T111" s="12" t="s">
        <v>106</v>
      </c>
      <c r="U111" s="12" t="s">
        <v>521</v>
      </c>
      <c r="V111" s="12" t="s">
        <v>118</v>
      </c>
      <c r="W111" s="12" t="s">
        <v>569</v>
      </c>
      <c r="X111" s="12" t="s">
        <v>1359</v>
      </c>
      <c r="Y111" s="12" t="s">
        <v>805</v>
      </c>
      <c r="Z111" s="12" t="s">
        <v>9</v>
      </c>
      <c r="AA111" s="12" t="s">
        <v>10</v>
      </c>
      <c r="AB111" s="13">
        <v>4.3777407703</v>
      </c>
      <c r="AC111" s="13">
        <v>0.41546270644799999</v>
      </c>
    </row>
    <row r="112" spans="5:29" ht="12.75" customHeight="1">
      <c r="E112" s="9" t="s">
        <v>305</v>
      </c>
      <c r="F112" s="9" t="s">
        <v>527</v>
      </c>
      <c r="G112" s="9" t="s">
        <v>308</v>
      </c>
      <c r="H112" s="9" t="s">
        <v>643</v>
      </c>
      <c r="J112" s="11" t="s">
        <v>109</v>
      </c>
      <c r="K112" s="11" t="s">
        <v>565</v>
      </c>
      <c r="L112" s="11" t="s">
        <v>429</v>
      </c>
      <c r="M112" s="11" t="s">
        <v>797</v>
      </c>
      <c r="N112" s="25"/>
      <c r="O112" s="25"/>
      <c r="P112" s="12">
        <v>114</v>
      </c>
      <c r="Q112" s="12" t="s">
        <v>6</v>
      </c>
      <c r="R112" s="12" t="s">
        <v>1107</v>
      </c>
      <c r="S112" s="12" t="s">
        <v>7</v>
      </c>
      <c r="T112" s="12" t="s">
        <v>106</v>
      </c>
      <c r="U112" s="12" t="s">
        <v>521</v>
      </c>
      <c r="V112" s="12" t="s">
        <v>120</v>
      </c>
      <c r="W112" s="12" t="s">
        <v>570</v>
      </c>
      <c r="X112" s="12" t="s">
        <v>1360</v>
      </c>
      <c r="Y112" s="12" t="s">
        <v>806</v>
      </c>
      <c r="Z112" s="12" t="s">
        <v>9</v>
      </c>
      <c r="AA112" s="12" t="s">
        <v>10</v>
      </c>
      <c r="AB112" s="13">
        <v>4.5283232695600004</v>
      </c>
      <c r="AC112" s="13">
        <v>0.46959116872899997</v>
      </c>
    </row>
    <row r="113" spans="5:29" ht="12.75" customHeight="1">
      <c r="E113" s="9" t="s">
        <v>305</v>
      </c>
      <c r="F113" s="9" t="s">
        <v>527</v>
      </c>
      <c r="G113" s="9" t="s">
        <v>310</v>
      </c>
      <c r="H113" s="9" t="s">
        <v>644</v>
      </c>
      <c r="J113" s="11" t="s">
        <v>69</v>
      </c>
      <c r="K113" s="11" t="s">
        <v>555</v>
      </c>
      <c r="L113" s="11" t="s">
        <v>773</v>
      </c>
      <c r="M113" s="11" t="s">
        <v>771</v>
      </c>
      <c r="N113" s="25"/>
      <c r="O113" s="25"/>
      <c r="P113" s="12">
        <v>125</v>
      </c>
      <c r="Q113" s="12" t="s">
        <v>6</v>
      </c>
      <c r="R113" s="12" t="s">
        <v>1107</v>
      </c>
      <c r="S113" s="12" t="s">
        <v>7</v>
      </c>
      <c r="T113" s="12" t="s">
        <v>106</v>
      </c>
      <c r="U113" s="12" t="s">
        <v>521</v>
      </c>
      <c r="V113" s="12" t="s">
        <v>130</v>
      </c>
      <c r="W113" s="12" t="s">
        <v>575</v>
      </c>
      <c r="X113" s="12" t="s">
        <v>131</v>
      </c>
      <c r="Y113" s="12" t="s">
        <v>817</v>
      </c>
      <c r="Z113" s="12" t="s">
        <v>9</v>
      </c>
      <c r="AA113" s="12" t="s">
        <v>10</v>
      </c>
      <c r="AB113" s="13">
        <v>2.74054337929</v>
      </c>
      <c r="AC113" s="13">
        <v>0.25248847031499999</v>
      </c>
    </row>
    <row r="114" spans="5:29" ht="12.75" customHeight="1">
      <c r="E114" s="9" t="s">
        <v>305</v>
      </c>
      <c r="F114" s="9" t="s">
        <v>527</v>
      </c>
      <c r="G114" s="9" t="s">
        <v>313</v>
      </c>
      <c r="H114" s="9" t="s">
        <v>645</v>
      </c>
      <c r="J114" s="11" t="s">
        <v>69</v>
      </c>
      <c r="K114" s="11" t="s">
        <v>555</v>
      </c>
      <c r="L114" s="11" t="s">
        <v>86</v>
      </c>
      <c r="M114" s="11" t="s">
        <v>772</v>
      </c>
      <c r="N114" s="25"/>
      <c r="O114" s="25"/>
      <c r="P114" s="12">
        <v>118</v>
      </c>
      <c r="Q114" s="12" t="s">
        <v>6</v>
      </c>
      <c r="R114" s="12" t="s">
        <v>1107</v>
      </c>
      <c r="S114" s="12" t="s">
        <v>7</v>
      </c>
      <c r="T114" s="12" t="s">
        <v>106</v>
      </c>
      <c r="U114" s="12" t="s">
        <v>521</v>
      </c>
      <c r="V114" s="12" t="s">
        <v>123</v>
      </c>
      <c r="W114" s="12" t="s">
        <v>571</v>
      </c>
      <c r="X114" s="12" t="s">
        <v>1361</v>
      </c>
      <c r="Y114" s="12" t="s">
        <v>810</v>
      </c>
      <c r="Z114" s="12" t="s">
        <v>9</v>
      </c>
      <c r="AA114" s="12" t="s">
        <v>10</v>
      </c>
      <c r="AB114" s="13">
        <v>3.0541865646500002</v>
      </c>
      <c r="AC114" s="13">
        <v>0.24589416314099999</v>
      </c>
    </row>
    <row r="115" spans="5:29" ht="12.75" customHeight="1">
      <c r="E115" s="9" t="s">
        <v>305</v>
      </c>
      <c r="F115" s="9" t="s">
        <v>527</v>
      </c>
      <c r="G115" s="9" t="s">
        <v>316</v>
      </c>
      <c r="H115" s="9" t="s">
        <v>646</v>
      </c>
      <c r="J115" s="11" t="s">
        <v>69</v>
      </c>
      <c r="K115" s="11" t="s">
        <v>555</v>
      </c>
      <c r="L115" s="11" t="s">
        <v>87</v>
      </c>
      <c r="M115" s="11" t="s">
        <v>774</v>
      </c>
      <c r="N115" s="25"/>
      <c r="O115" s="25"/>
      <c r="P115" s="12">
        <v>122</v>
      </c>
      <c r="Q115" s="12" t="s">
        <v>6</v>
      </c>
      <c r="R115" s="12" t="s">
        <v>1107</v>
      </c>
      <c r="S115" s="12" t="s">
        <v>7</v>
      </c>
      <c r="T115" s="12" t="s">
        <v>106</v>
      </c>
      <c r="U115" s="12" t="s">
        <v>521</v>
      </c>
      <c r="V115" s="12" t="s">
        <v>127</v>
      </c>
      <c r="W115" s="12" t="s">
        <v>574</v>
      </c>
      <c r="X115" s="12" t="s">
        <v>128</v>
      </c>
      <c r="Y115" s="12" t="s">
        <v>814</v>
      </c>
      <c r="Z115" s="12" t="s">
        <v>9</v>
      </c>
      <c r="AA115" s="12" t="s">
        <v>10</v>
      </c>
      <c r="AB115" s="13">
        <v>3.46362967528</v>
      </c>
      <c r="AC115" s="13">
        <v>0.15811926693100001</v>
      </c>
    </row>
    <row r="116" spans="5:29" ht="12.75" customHeight="1">
      <c r="E116" s="9" t="s">
        <v>305</v>
      </c>
      <c r="F116" s="9" t="s">
        <v>527</v>
      </c>
      <c r="G116" s="9" t="s">
        <v>1143</v>
      </c>
      <c r="H116" s="9" t="s">
        <v>647</v>
      </c>
      <c r="J116" s="11" t="s">
        <v>69</v>
      </c>
      <c r="K116" s="11" t="s">
        <v>555</v>
      </c>
      <c r="L116" s="11" t="s">
        <v>88</v>
      </c>
      <c r="M116" s="11" t="s">
        <v>775</v>
      </c>
      <c r="N116" s="25"/>
      <c r="O116" s="25"/>
      <c r="P116" s="12">
        <v>119</v>
      </c>
      <c r="Q116" s="12" t="s">
        <v>6</v>
      </c>
      <c r="R116" s="12" t="s">
        <v>1107</v>
      </c>
      <c r="S116" s="12" t="s">
        <v>7</v>
      </c>
      <c r="T116" s="12" t="s">
        <v>106</v>
      </c>
      <c r="U116" s="12" t="s">
        <v>521</v>
      </c>
      <c r="V116" s="12" t="s">
        <v>112</v>
      </c>
      <c r="W116" s="12" t="s">
        <v>572</v>
      </c>
      <c r="X116" s="12" t="s">
        <v>1382</v>
      </c>
      <c r="Y116" s="12" t="s">
        <v>811</v>
      </c>
      <c r="Z116" s="12" t="s">
        <v>9</v>
      </c>
      <c r="AA116" s="12" t="s">
        <v>10</v>
      </c>
      <c r="AB116" s="13">
        <v>2.5265746527899999</v>
      </c>
      <c r="AC116" s="13">
        <v>0.24645007511700001</v>
      </c>
    </row>
    <row r="117" spans="5:29" ht="12.75" customHeight="1">
      <c r="E117" s="9" t="s">
        <v>305</v>
      </c>
      <c r="F117" s="9" t="s">
        <v>527</v>
      </c>
      <c r="G117" s="9" t="s">
        <v>319</v>
      </c>
      <c r="H117" s="9" t="s">
        <v>648</v>
      </c>
      <c r="J117" s="11" t="s">
        <v>147</v>
      </c>
      <c r="K117" s="11" t="s">
        <v>580</v>
      </c>
      <c r="L117" s="11" t="s">
        <v>1366</v>
      </c>
      <c r="M117" s="11" t="s">
        <v>829</v>
      </c>
      <c r="N117" s="25"/>
      <c r="O117" s="25"/>
      <c r="P117" s="12">
        <v>109</v>
      </c>
      <c r="Q117" s="12" t="s">
        <v>6</v>
      </c>
      <c r="R117" s="12" t="s">
        <v>1107</v>
      </c>
      <c r="S117" s="12" t="s">
        <v>7</v>
      </c>
      <c r="T117" s="12" t="s">
        <v>106</v>
      </c>
      <c r="U117" s="12" t="s">
        <v>521</v>
      </c>
      <c r="V117" s="12" t="s">
        <v>114</v>
      </c>
      <c r="W117" s="12" t="s">
        <v>567</v>
      </c>
      <c r="X117" s="12" t="s">
        <v>115</v>
      </c>
      <c r="Y117" s="12" t="s">
        <v>801</v>
      </c>
      <c r="Z117" s="12" t="s">
        <v>9</v>
      </c>
      <c r="AA117" s="12" t="s">
        <v>10</v>
      </c>
      <c r="AB117" s="13">
        <v>0.97093388539799996</v>
      </c>
      <c r="AC117" s="13">
        <v>1.7282560662199999E-2</v>
      </c>
    </row>
    <row r="118" spans="5:29" ht="12.75" customHeight="1">
      <c r="E118" s="9" t="s">
        <v>305</v>
      </c>
      <c r="F118" s="9" t="s">
        <v>527</v>
      </c>
      <c r="G118" s="9" t="s">
        <v>321</v>
      </c>
      <c r="H118" s="9" t="s">
        <v>649</v>
      </c>
      <c r="J118" s="11" t="s">
        <v>147</v>
      </c>
      <c r="K118" s="11" t="s">
        <v>580</v>
      </c>
      <c r="L118" s="11" t="s">
        <v>148</v>
      </c>
      <c r="M118" s="11" t="s">
        <v>830</v>
      </c>
      <c r="N118" s="25"/>
      <c r="O118" s="25"/>
      <c r="P118" s="12">
        <v>120</v>
      </c>
      <c r="Q118" s="12" t="s">
        <v>6</v>
      </c>
      <c r="R118" s="12" t="s">
        <v>1107</v>
      </c>
      <c r="S118" s="12" t="s">
        <v>7</v>
      </c>
      <c r="T118" s="12" t="s">
        <v>106</v>
      </c>
      <c r="U118" s="12" t="s">
        <v>521</v>
      </c>
      <c r="V118" s="12" t="s">
        <v>125</v>
      </c>
      <c r="W118" s="12" t="s">
        <v>573</v>
      </c>
      <c r="X118" s="12" t="s">
        <v>1362</v>
      </c>
      <c r="Y118" s="12" t="s">
        <v>812</v>
      </c>
      <c r="Z118" s="12" t="s">
        <v>9</v>
      </c>
      <c r="AA118" s="12" t="s">
        <v>10</v>
      </c>
      <c r="AB118" s="13">
        <v>1.7910737622399999</v>
      </c>
      <c r="AC118" s="13">
        <v>0.11496527583299999</v>
      </c>
    </row>
    <row r="119" spans="5:29" ht="12.75" customHeight="1">
      <c r="E119" s="9" t="s">
        <v>305</v>
      </c>
      <c r="F119" s="9" t="s">
        <v>527</v>
      </c>
      <c r="G119" s="9" t="s">
        <v>323</v>
      </c>
      <c r="H119" s="9" t="s">
        <v>650</v>
      </c>
      <c r="J119" s="11" t="s">
        <v>147</v>
      </c>
      <c r="K119" s="11" t="s">
        <v>580</v>
      </c>
      <c r="L119" s="11" t="s">
        <v>149</v>
      </c>
      <c r="M119" s="11" t="s">
        <v>831</v>
      </c>
      <c r="N119" s="25"/>
      <c r="O119" s="25"/>
      <c r="P119" s="12">
        <v>121</v>
      </c>
      <c r="Q119" s="12" t="s">
        <v>6</v>
      </c>
      <c r="R119" s="12" t="s">
        <v>1107</v>
      </c>
      <c r="S119" s="12" t="s">
        <v>7</v>
      </c>
      <c r="T119" s="12" t="s">
        <v>106</v>
      </c>
      <c r="U119" s="12" t="s">
        <v>521</v>
      </c>
      <c r="V119" s="12" t="s">
        <v>125</v>
      </c>
      <c r="W119" s="12" t="s">
        <v>573</v>
      </c>
      <c r="X119" s="12" t="s">
        <v>126</v>
      </c>
      <c r="Y119" s="12" t="s">
        <v>813</v>
      </c>
      <c r="Z119" s="12" t="s">
        <v>9</v>
      </c>
      <c r="AA119" s="12" t="s">
        <v>10</v>
      </c>
      <c r="AB119" s="13">
        <v>3.1981607997800001</v>
      </c>
      <c r="AC119" s="13">
        <v>0.35490394872199998</v>
      </c>
    </row>
    <row r="120" spans="5:29" ht="12.75" customHeight="1">
      <c r="E120" s="9" t="s">
        <v>305</v>
      </c>
      <c r="F120" s="9" t="s">
        <v>527</v>
      </c>
      <c r="G120" s="9" t="s">
        <v>325</v>
      </c>
      <c r="H120" s="9" t="s">
        <v>651</v>
      </c>
      <c r="J120" s="11" t="s">
        <v>147</v>
      </c>
      <c r="K120" s="11" t="s">
        <v>580</v>
      </c>
      <c r="L120" s="11" t="s">
        <v>150</v>
      </c>
      <c r="M120" s="11" t="s">
        <v>832</v>
      </c>
      <c r="N120" s="25"/>
      <c r="O120" s="25"/>
      <c r="P120" s="12">
        <v>104</v>
      </c>
      <c r="Q120" s="12" t="s">
        <v>6</v>
      </c>
      <c r="R120" s="12" t="s">
        <v>1107</v>
      </c>
      <c r="S120" s="12" t="s">
        <v>7</v>
      </c>
      <c r="T120" s="12" t="s">
        <v>106</v>
      </c>
      <c r="U120" s="12" t="s">
        <v>521</v>
      </c>
      <c r="V120" s="12" t="s">
        <v>109</v>
      </c>
      <c r="W120" s="12" t="s">
        <v>565</v>
      </c>
      <c r="X120" s="12" t="s">
        <v>110</v>
      </c>
      <c r="Y120" s="12" t="s">
        <v>796</v>
      </c>
      <c r="Z120" s="12" t="s">
        <v>9</v>
      </c>
      <c r="AA120" s="12" t="s">
        <v>10</v>
      </c>
      <c r="AB120" s="13">
        <v>1.96106593042</v>
      </c>
      <c r="AC120" s="13">
        <v>9.8781763985499996E-2</v>
      </c>
    </row>
    <row r="121" spans="5:29" ht="12.75" customHeight="1">
      <c r="E121" s="9" t="s">
        <v>305</v>
      </c>
      <c r="F121" s="9" t="s">
        <v>527</v>
      </c>
      <c r="G121" s="9" t="s">
        <v>328</v>
      </c>
      <c r="H121" s="9" t="s">
        <v>652</v>
      </c>
      <c r="J121" s="11" t="s">
        <v>386</v>
      </c>
      <c r="K121" s="11" t="s">
        <v>676</v>
      </c>
      <c r="L121" s="11" t="s">
        <v>1433</v>
      </c>
      <c r="M121" s="11" t="s">
        <v>1068</v>
      </c>
      <c r="N121" s="25"/>
      <c r="O121" s="25"/>
      <c r="P121" s="12">
        <v>123</v>
      </c>
      <c r="Q121" s="12" t="s">
        <v>6</v>
      </c>
      <c r="R121" s="12" t="s">
        <v>1107</v>
      </c>
      <c r="S121" s="12" t="s">
        <v>7</v>
      </c>
      <c r="T121" s="12" t="s">
        <v>106</v>
      </c>
      <c r="U121" s="12" t="s">
        <v>521</v>
      </c>
      <c r="V121" s="12" t="s">
        <v>127</v>
      </c>
      <c r="W121" s="12" t="s">
        <v>574</v>
      </c>
      <c r="X121" s="12" t="s">
        <v>1363</v>
      </c>
      <c r="Y121" s="12" t="s">
        <v>815</v>
      </c>
      <c r="Z121" s="12" t="s">
        <v>9</v>
      </c>
      <c r="AA121" s="12" t="s">
        <v>10</v>
      </c>
      <c r="AB121" s="13">
        <v>1.38157042424</v>
      </c>
      <c r="AC121" s="13">
        <v>9.4063829409199995E-2</v>
      </c>
    </row>
    <row r="122" spans="5:29" ht="12.75" customHeight="1">
      <c r="E122" s="9" t="s">
        <v>305</v>
      </c>
      <c r="F122" s="9" t="s">
        <v>527</v>
      </c>
      <c r="G122" s="9" t="s">
        <v>330</v>
      </c>
      <c r="H122" s="9" t="s">
        <v>653</v>
      </c>
      <c r="J122" s="11" t="s">
        <v>386</v>
      </c>
      <c r="K122" s="11" t="s">
        <v>676</v>
      </c>
      <c r="L122" s="11" t="s">
        <v>388</v>
      </c>
      <c r="M122" s="11" t="s">
        <v>1069</v>
      </c>
      <c r="N122" s="25"/>
      <c r="O122" s="25"/>
      <c r="P122" s="12">
        <v>107</v>
      </c>
      <c r="Q122" s="12" t="s">
        <v>6</v>
      </c>
      <c r="R122" s="12" t="s">
        <v>1107</v>
      </c>
      <c r="S122" s="12" t="s">
        <v>7</v>
      </c>
      <c r="T122" s="12" t="s">
        <v>106</v>
      </c>
      <c r="U122" s="12" t="s">
        <v>521</v>
      </c>
      <c r="V122" s="12" t="s">
        <v>111</v>
      </c>
      <c r="W122" s="12" t="s">
        <v>566</v>
      </c>
      <c r="X122" s="12" t="s">
        <v>113</v>
      </c>
      <c r="Y122" s="12" t="s">
        <v>799</v>
      </c>
      <c r="Z122" s="12" t="s">
        <v>9</v>
      </c>
      <c r="AA122" s="12" t="s">
        <v>10</v>
      </c>
      <c r="AB122" s="13">
        <v>0.762606177005</v>
      </c>
      <c r="AC122" s="13">
        <v>8.7439200673999993E-3</v>
      </c>
    </row>
    <row r="123" spans="5:29" ht="12.75" customHeight="1">
      <c r="E123" s="9" t="s">
        <v>305</v>
      </c>
      <c r="F123" s="9" t="s">
        <v>527</v>
      </c>
      <c r="G123" s="9" t="s">
        <v>332</v>
      </c>
      <c r="H123" s="9" t="s">
        <v>654</v>
      </c>
      <c r="J123" s="11" t="s">
        <v>386</v>
      </c>
      <c r="K123" s="11" t="s">
        <v>676</v>
      </c>
      <c r="L123" s="11" t="s">
        <v>389</v>
      </c>
      <c r="M123" s="11" t="s">
        <v>1070</v>
      </c>
      <c r="N123" s="25"/>
      <c r="O123" s="25"/>
      <c r="P123" s="12">
        <v>127</v>
      </c>
      <c r="Q123" s="12" t="s">
        <v>6</v>
      </c>
      <c r="R123" s="12" t="s">
        <v>1107</v>
      </c>
      <c r="S123" s="12" t="s">
        <v>7</v>
      </c>
      <c r="T123" s="12" t="s">
        <v>106</v>
      </c>
      <c r="U123" s="12" t="s">
        <v>521</v>
      </c>
      <c r="V123" s="12" t="s">
        <v>132</v>
      </c>
      <c r="W123" s="12" t="s">
        <v>576</v>
      </c>
      <c r="X123" s="12" t="s">
        <v>133</v>
      </c>
      <c r="Y123" s="12" t="s">
        <v>819</v>
      </c>
      <c r="Z123" s="12" t="s">
        <v>9</v>
      </c>
      <c r="AA123" s="12" t="s">
        <v>10</v>
      </c>
      <c r="AB123" s="13">
        <v>2.1718603617499999</v>
      </c>
      <c r="AC123" s="13">
        <v>0.16910217579</v>
      </c>
    </row>
    <row r="124" spans="5:29" ht="12.75" customHeight="1">
      <c r="E124" s="9" t="s">
        <v>334</v>
      </c>
      <c r="F124" s="9" t="s">
        <v>528</v>
      </c>
      <c r="G124" s="9" t="s">
        <v>335</v>
      </c>
      <c r="H124" s="9" t="s">
        <v>655</v>
      </c>
      <c r="J124" s="11" t="s">
        <v>111</v>
      </c>
      <c r="K124" s="11" t="s">
        <v>566</v>
      </c>
      <c r="L124" s="11" t="s">
        <v>1356</v>
      </c>
      <c r="M124" s="11" t="s">
        <v>798</v>
      </c>
      <c r="N124" s="25"/>
      <c r="O124" s="25"/>
      <c r="P124" s="12">
        <v>105</v>
      </c>
      <c r="Q124" s="12" t="s">
        <v>6</v>
      </c>
      <c r="R124" s="12" t="s">
        <v>1107</v>
      </c>
      <c r="S124" s="12" t="s">
        <v>7</v>
      </c>
      <c r="T124" s="12" t="s">
        <v>106</v>
      </c>
      <c r="U124" s="12" t="s">
        <v>521</v>
      </c>
      <c r="V124" s="12" t="s">
        <v>109</v>
      </c>
      <c r="W124" s="12" t="s">
        <v>565</v>
      </c>
      <c r="X124" s="12" t="s">
        <v>429</v>
      </c>
      <c r="Y124" s="12" t="s">
        <v>797</v>
      </c>
      <c r="Z124" s="12" t="s">
        <v>9</v>
      </c>
      <c r="AA124" s="12" t="s">
        <v>10</v>
      </c>
      <c r="AB124" s="13">
        <v>2.2930425694499998</v>
      </c>
      <c r="AC124" s="13">
        <v>0.145761156979</v>
      </c>
    </row>
    <row r="125" spans="5:29" ht="12.75" customHeight="1">
      <c r="E125" s="9" t="s">
        <v>334</v>
      </c>
      <c r="F125" s="9" t="s">
        <v>528</v>
      </c>
      <c r="G125" s="9" t="s">
        <v>1136</v>
      </c>
      <c r="H125" s="9" t="s">
        <v>656</v>
      </c>
      <c r="J125" s="11" t="s">
        <v>111</v>
      </c>
      <c r="K125" s="11" t="s">
        <v>566</v>
      </c>
      <c r="L125" s="11" t="s">
        <v>113</v>
      </c>
      <c r="M125" s="11" t="s">
        <v>799</v>
      </c>
      <c r="N125" s="25"/>
      <c r="O125" s="25"/>
      <c r="P125" s="12">
        <v>103</v>
      </c>
      <c r="Q125" s="12" t="s">
        <v>6</v>
      </c>
      <c r="R125" s="12" t="s">
        <v>1107</v>
      </c>
      <c r="S125" s="12" t="s">
        <v>7</v>
      </c>
      <c r="T125" s="12" t="s">
        <v>106</v>
      </c>
      <c r="U125" s="12" t="s">
        <v>521</v>
      </c>
      <c r="V125" s="12" t="s">
        <v>107</v>
      </c>
      <c r="W125" s="12" t="s">
        <v>564</v>
      </c>
      <c r="X125" s="12" t="s">
        <v>108</v>
      </c>
      <c r="Y125" s="12" t="s">
        <v>795</v>
      </c>
      <c r="Z125" s="12" t="s">
        <v>9</v>
      </c>
      <c r="AA125" s="12" t="s">
        <v>10</v>
      </c>
      <c r="AB125" s="13">
        <v>1.2918195499</v>
      </c>
      <c r="AC125" s="13">
        <v>7.7909797500000003E-2</v>
      </c>
    </row>
    <row r="126" spans="5:29" ht="12.75" customHeight="1">
      <c r="E126" s="9" t="s">
        <v>334</v>
      </c>
      <c r="F126" s="9" t="s">
        <v>528</v>
      </c>
      <c r="G126" s="9" t="s">
        <v>342</v>
      </c>
      <c r="H126" s="9" t="s">
        <v>657</v>
      </c>
      <c r="J126" s="11" t="s">
        <v>28</v>
      </c>
      <c r="K126" s="11" t="s">
        <v>534</v>
      </c>
      <c r="L126" s="11" t="s">
        <v>1340</v>
      </c>
      <c r="M126" s="11" t="s">
        <v>345</v>
      </c>
      <c r="N126" s="25"/>
      <c r="O126" s="25"/>
      <c r="P126" s="12">
        <v>124</v>
      </c>
      <c r="Q126" s="12" t="s">
        <v>6</v>
      </c>
      <c r="R126" s="12" t="s">
        <v>1107</v>
      </c>
      <c r="S126" s="12" t="s">
        <v>7</v>
      </c>
      <c r="T126" s="12" t="s">
        <v>106</v>
      </c>
      <c r="U126" s="12" t="s">
        <v>521</v>
      </c>
      <c r="V126" s="12" t="s">
        <v>127</v>
      </c>
      <c r="W126" s="12" t="s">
        <v>574</v>
      </c>
      <c r="X126" s="12" t="s">
        <v>129</v>
      </c>
      <c r="Y126" s="12" t="s">
        <v>816</v>
      </c>
      <c r="Z126" s="12" t="s">
        <v>9</v>
      </c>
      <c r="AA126" s="12" t="s">
        <v>10</v>
      </c>
      <c r="AB126" s="13">
        <v>1.5084005570400001</v>
      </c>
      <c r="AC126" s="13">
        <v>8.5291321689699995E-2</v>
      </c>
    </row>
    <row r="127" spans="5:29" ht="12.75" customHeight="1">
      <c r="E127" s="9" t="s">
        <v>334</v>
      </c>
      <c r="F127" s="9" t="s">
        <v>528</v>
      </c>
      <c r="G127" s="9" t="s">
        <v>346</v>
      </c>
      <c r="H127" s="9" t="s">
        <v>658</v>
      </c>
      <c r="J127" s="11" t="s">
        <v>28</v>
      </c>
      <c r="K127" s="11" t="s">
        <v>534</v>
      </c>
      <c r="L127" s="11" t="s">
        <v>29</v>
      </c>
      <c r="M127" s="11" t="s">
        <v>336</v>
      </c>
      <c r="N127" s="25"/>
      <c r="O127" s="25"/>
      <c r="P127" s="12">
        <v>126</v>
      </c>
      <c r="Q127" s="12" t="s">
        <v>6</v>
      </c>
      <c r="R127" s="12" t="s">
        <v>1107</v>
      </c>
      <c r="S127" s="12" t="s">
        <v>7</v>
      </c>
      <c r="T127" s="12" t="s">
        <v>106</v>
      </c>
      <c r="U127" s="12" t="s">
        <v>521</v>
      </c>
      <c r="V127" s="12" t="s">
        <v>130</v>
      </c>
      <c r="W127" s="12" t="s">
        <v>575</v>
      </c>
      <c r="X127" s="12" t="s">
        <v>1364</v>
      </c>
      <c r="Y127" s="12" t="s">
        <v>818</v>
      </c>
      <c r="Z127" s="12" t="s">
        <v>9</v>
      </c>
      <c r="AA127" s="12" t="s">
        <v>10</v>
      </c>
      <c r="AB127" s="13">
        <v>2.0430586262000001</v>
      </c>
      <c r="AC127" s="13">
        <v>7.1074697970599995E-2</v>
      </c>
    </row>
    <row r="128" spans="5:29" ht="12.75" customHeight="1">
      <c r="E128" s="9" t="s">
        <v>334</v>
      </c>
      <c r="F128" s="9" t="s">
        <v>528</v>
      </c>
      <c r="G128" s="9" t="s">
        <v>289</v>
      </c>
      <c r="H128" s="9" t="s">
        <v>659</v>
      </c>
      <c r="J128" s="11" t="s">
        <v>390</v>
      </c>
      <c r="K128" s="11" t="s">
        <v>677</v>
      </c>
      <c r="L128" s="11" t="s">
        <v>1434</v>
      </c>
      <c r="M128" s="11" t="s">
        <v>1071</v>
      </c>
      <c r="N128" s="25"/>
      <c r="O128" s="25"/>
      <c r="P128" s="12">
        <v>128</v>
      </c>
      <c r="Q128" s="12" t="s">
        <v>6</v>
      </c>
      <c r="R128" s="12" t="s">
        <v>1107</v>
      </c>
      <c r="S128" s="12" t="s">
        <v>7</v>
      </c>
      <c r="T128" s="12" t="s">
        <v>106</v>
      </c>
      <c r="U128" s="12" t="s">
        <v>521</v>
      </c>
      <c r="V128" s="12" t="s">
        <v>132</v>
      </c>
      <c r="W128" s="12" t="s">
        <v>576</v>
      </c>
      <c r="X128" s="12" t="s">
        <v>134</v>
      </c>
      <c r="Y128" s="12" t="s">
        <v>820</v>
      </c>
      <c r="Z128" s="12" t="s">
        <v>9</v>
      </c>
      <c r="AA128" s="12" t="s">
        <v>10</v>
      </c>
      <c r="AB128" s="13">
        <v>1.6411875334899999</v>
      </c>
      <c r="AC128" s="13">
        <v>7.1901315108000005E-2</v>
      </c>
    </row>
    <row r="129" spans="5:29" ht="12.75" customHeight="1">
      <c r="E129" s="9" t="s">
        <v>334</v>
      </c>
      <c r="F129" s="9" t="s">
        <v>528</v>
      </c>
      <c r="G129" s="9" t="s">
        <v>1146</v>
      </c>
      <c r="H129" s="9" t="s">
        <v>660</v>
      </c>
      <c r="J129" s="11" t="s">
        <v>390</v>
      </c>
      <c r="K129" s="11" t="s">
        <v>677</v>
      </c>
      <c r="L129" s="11" t="s">
        <v>393</v>
      </c>
      <c r="M129" s="11" t="s">
        <v>1072</v>
      </c>
      <c r="N129" s="25"/>
      <c r="O129" s="25"/>
      <c r="P129" s="12">
        <v>115</v>
      </c>
      <c r="Q129" s="12" t="s">
        <v>6</v>
      </c>
      <c r="R129" s="12" t="s">
        <v>1107</v>
      </c>
      <c r="S129" s="12" t="s">
        <v>7</v>
      </c>
      <c r="T129" s="12" t="s">
        <v>106</v>
      </c>
      <c r="U129" s="12" t="s">
        <v>521</v>
      </c>
      <c r="V129" s="12" t="s">
        <v>120</v>
      </c>
      <c r="W129" s="12" t="s">
        <v>570</v>
      </c>
      <c r="X129" s="12" t="s">
        <v>121</v>
      </c>
      <c r="Y129" s="12" t="s">
        <v>807</v>
      </c>
      <c r="Z129" s="12" t="s">
        <v>9</v>
      </c>
      <c r="AA129" s="12" t="s">
        <v>10</v>
      </c>
      <c r="AB129" s="13">
        <v>2.3622110000799998</v>
      </c>
      <c r="AC129" s="13">
        <v>0.18213687903699999</v>
      </c>
    </row>
    <row r="130" spans="5:29" ht="12.75" customHeight="1">
      <c r="E130" s="9" t="s">
        <v>334</v>
      </c>
      <c r="F130" s="9" t="s">
        <v>528</v>
      </c>
      <c r="G130" s="9" t="s">
        <v>368</v>
      </c>
      <c r="H130" s="9" t="s">
        <v>661</v>
      </c>
      <c r="J130" s="11" t="s">
        <v>1142</v>
      </c>
      <c r="K130" s="11" t="s">
        <v>602</v>
      </c>
      <c r="L130" s="11" t="s">
        <v>1378</v>
      </c>
      <c r="M130" s="11" t="s">
        <v>892</v>
      </c>
      <c r="N130" s="25"/>
      <c r="O130" s="25"/>
      <c r="P130" s="12">
        <v>116</v>
      </c>
      <c r="Q130" s="12" t="s">
        <v>6</v>
      </c>
      <c r="R130" s="12" t="s">
        <v>1107</v>
      </c>
      <c r="S130" s="12" t="s">
        <v>7</v>
      </c>
      <c r="T130" s="12" t="s">
        <v>106</v>
      </c>
      <c r="U130" s="12" t="s">
        <v>521</v>
      </c>
      <c r="V130" s="12" t="s">
        <v>120</v>
      </c>
      <c r="W130" s="12" t="s">
        <v>570</v>
      </c>
      <c r="X130" s="12" t="s">
        <v>122</v>
      </c>
      <c r="Y130" s="12" t="s">
        <v>808</v>
      </c>
      <c r="Z130" s="12" t="s">
        <v>9</v>
      </c>
      <c r="AA130" s="12" t="s">
        <v>10</v>
      </c>
      <c r="AB130" s="13">
        <v>2.84644709743</v>
      </c>
      <c r="AC130" s="13">
        <v>0.178839218233</v>
      </c>
    </row>
    <row r="131" spans="5:29" ht="12.75" customHeight="1">
      <c r="E131" s="9" t="s">
        <v>334</v>
      </c>
      <c r="F131" s="9" t="s">
        <v>528</v>
      </c>
      <c r="G131" s="9" t="s">
        <v>351</v>
      </c>
      <c r="H131" s="9" t="s">
        <v>662</v>
      </c>
      <c r="J131" s="11" t="s">
        <v>1142</v>
      </c>
      <c r="K131" s="11" t="s">
        <v>602</v>
      </c>
      <c r="L131" s="11" t="s">
        <v>185</v>
      </c>
      <c r="M131" s="11" t="s">
        <v>893</v>
      </c>
      <c r="N131" s="25"/>
      <c r="O131" s="25"/>
      <c r="P131" s="12">
        <v>133</v>
      </c>
      <c r="Q131" s="12" t="s">
        <v>6</v>
      </c>
      <c r="R131" s="12" t="s">
        <v>1107</v>
      </c>
      <c r="S131" s="12" t="s">
        <v>7</v>
      </c>
      <c r="T131" s="12" t="s">
        <v>135</v>
      </c>
      <c r="U131" s="12" t="s">
        <v>522</v>
      </c>
      <c r="V131" s="12" t="s">
        <v>140</v>
      </c>
      <c r="W131" s="12" t="s">
        <v>579</v>
      </c>
      <c r="X131" s="12" t="s">
        <v>141</v>
      </c>
      <c r="Y131" s="12" t="s">
        <v>825</v>
      </c>
      <c r="Z131" s="12" t="s">
        <v>9</v>
      </c>
      <c r="AA131" s="12" t="s">
        <v>10</v>
      </c>
      <c r="AB131" s="13">
        <v>0.963989683466</v>
      </c>
      <c r="AC131" s="13">
        <v>2.97782144098E-2</v>
      </c>
    </row>
    <row r="132" spans="5:29" ht="12.75" customHeight="1">
      <c r="E132" s="9" t="s">
        <v>334</v>
      </c>
      <c r="F132" s="9" t="s">
        <v>528</v>
      </c>
      <c r="G132" s="9" t="s">
        <v>354</v>
      </c>
      <c r="H132" s="9" t="s">
        <v>663</v>
      </c>
      <c r="J132" s="11" t="s">
        <v>266</v>
      </c>
      <c r="K132" s="11" t="s">
        <v>626</v>
      </c>
      <c r="L132" s="11" t="s">
        <v>1401</v>
      </c>
      <c r="M132" s="11" t="s">
        <v>956</v>
      </c>
      <c r="N132" s="25"/>
      <c r="O132" s="25"/>
      <c r="P132" s="12">
        <v>159</v>
      </c>
      <c r="Q132" s="12" t="s">
        <v>6</v>
      </c>
      <c r="R132" s="12" t="s">
        <v>1107</v>
      </c>
      <c r="S132" s="12" t="s">
        <v>7</v>
      </c>
      <c r="T132" s="12" t="s">
        <v>135</v>
      </c>
      <c r="U132" s="12" t="s">
        <v>522</v>
      </c>
      <c r="V132" s="12" t="s">
        <v>167</v>
      </c>
      <c r="W132" s="12" t="s">
        <v>587</v>
      </c>
      <c r="X132" s="12" t="s">
        <v>168</v>
      </c>
      <c r="Y132" s="12" t="s">
        <v>851</v>
      </c>
      <c r="Z132" s="12" t="s">
        <v>9</v>
      </c>
      <c r="AA132" s="12" t="s">
        <v>10</v>
      </c>
      <c r="AB132" s="13">
        <v>0.91124777306799998</v>
      </c>
      <c r="AC132" s="13">
        <v>1.8540643317600001E-2</v>
      </c>
    </row>
    <row r="133" spans="5:29" ht="12.75" customHeight="1">
      <c r="E133" s="9" t="s">
        <v>334</v>
      </c>
      <c r="F133" s="9" t="s">
        <v>528</v>
      </c>
      <c r="G133" s="9" t="s">
        <v>664</v>
      </c>
      <c r="H133" s="9" t="s">
        <v>665</v>
      </c>
      <c r="J133" s="11" t="s">
        <v>265</v>
      </c>
      <c r="K133" s="11" t="s">
        <v>627</v>
      </c>
      <c r="L133" s="11" t="s">
        <v>1402</v>
      </c>
      <c r="M133" s="11" t="s">
        <v>957</v>
      </c>
      <c r="N133" s="25"/>
      <c r="O133" s="25"/>
      <c r="P133" s="12">
        <v>134</v>
      </c>
      <c r="Q133" s="12" t="s">
        <v>6</v>
      </c>
      <c r="R133" s="12" t="s">
        <v>1107</v>
      </c>
      <c r="S133" s="12" t="s">
        <v>7</v>
      </c>
      <c r="T133" s="12" t="s">
        <v>135</v>
      </c>
      <c r="U133" s="12" t="s">
        <v>522</v>
      </c>
      <c r="V133" s="12" t="s">
        <v>140</v>
      </c>
      <c r="W133" s="12" t="s">
        <v>579</v>
      </c>
      <c r="X133" s="12" t="s">
        <v>142</v>
      </c>
      <c r="Y133" s="12" t="s">
        <v>826</v>
      </c>
      <c r="Z133" s="12" t="s">
        <v>9</v>
      </c>
      <c r="AA133" s="12" t="s">
        <v>10</v>
      </c>
      <c r="AB133" s="13">
        <v>1.8794288780299999</v>
      </c>
      <c r="AC133" s="13">
        <v>0.112064139301</v>
      </c>
    </row>
    <row r="134" spans="5:29" ht="12.75" customHeight="1">
      <c r="E134" s="9" t="s">
        <v>334</v>
      </c>
      <c r="F134" s="9" t="s">
        <v>528</v>
      </c>
      <c r="G134" s="9" t="s">
        <v>358</v>
      </c>
      <c r="H134" s="9" t="s">
        <v>666</v>
      </c>
      <c r="J134" s="11" t="s">
        <v>114</v>
      </c>
      <c r="K134" s="11" t="s">
        <v>567</v>
      </c>
      <c r="L134" s="11" t="s">
        <v>1357</v>
      </c>
      <c r="M134" s="11" t="s">
        <v>800</v>
      </c>
      <c r="N134" s="25"/>
      <c r="O134" s="25"/>
      <c r="P134" s="12">
        <v>129</v>
      </c>
      <c r="Q134" s="12" t="s">
        <v>6</v>
      </c>
      <c r="R134" s="12" t="s">
        <v>1107</v>
      </c>
      <c r="S134" s="12" t="s">
        <v>7</v>
      </c>
      <c r="T134" s="12" t="s">
        <v>135</v>
      </c>
      <c r="U134" s="12" t="s">
        <v>522</v>
      </c>
      <c r="V134" s="12" t="s">
        <v>136</v>
      </c>
      <c r="W134" s="12" t="s">
        <v>577</v>
      </c>
      <c r="X134" s="12" t="s">
        <v>137</v>
      </c>
      <c r="Y134" s="12" t="s">
        <v>821</v>
      </c>
      <c r="Z134" s="12" t="s">
        <v>9</v>
      </c>
      <c r="AA134" s="12" t="s">
        <v>10</v>
      </c>
      <c r="AB134" s="13">
        <v>1.70375129803</v>
      </c>
      <c r="AC134" s="13">
        <v>6.6480317974100006E-2</v>
      </c>
    </row>
    <row r="135" spans="5:29" ht="12.75" customHeight="1">
      <c r="E135" s="9" t="s">
        <v>334</v>
      </c>
      <c r="F135" s="9" t="s">
        <v>528</v>
      </c>
      <c r="G135" s="9" t="s">
        <v>363</v>
      </c>
      <c r="H135" s="9" t="s">
        <v>667</v>
      </c>
      <c r="J135" s="11" t="s">
        <v>114</v>
      </c>
      <c r="K135" s="11" t="s">
        <v>567</v>
      </c>
      <c r="L135" s="11" t="s">
        <v>115</v>
      </c>
      <c r="M135" s="11" t="s">
        <v>801</v>
      </c>
      <c r="N135" s="25"/>
      <c r="O135" s="25"/>
      <c r="P135" s="12">
        <v>143</v>
      </c>
      <c r="Q135" s="12" t="s">
        <v>6</v>
      </c>
      <c r="R135" s="12" t="s">
        <v>1107</v>
      </c>
      <c r="S135" s="12" t="s">
        <v>7</v>
      </c>
      <c r="T135" s="12" t="s">
        <v>135</v>
      </c>
      <c r="U135" s="12" t="s">
        <v>522</v>
      </c>
      <c r="V135" s="12" t="s">
        <v>151</v>
      </c>
      <c r="W135" s="12" t="s">
        <v>582</v>
      </c>
      <c r="X135" s="12" t="s">
        <v>152</v>
      </c>
      <c r="Y135" s="12" t="s">
        <v>835</v>
      </c>
      <c r="Z135" s="12" t="s">
        <v>9</v>
      </c>
      <c r="AA135" s="12" t="s">
        <v>10</v>
      </c>
      <c r="AB135" s="13">
        <v>1.93258669385</v>
      </c>
      <c r="AC135" s="13">
        <v>0.14455453389299999</v>
      </c>
    </row>
    <row r="136" spans="5:29" ht="12.75" customHeight="1">
      <c r="E136" s="9" t="s">
        <v>334</v>
      </c>
      <c r="F136" s="9" t="s">
        <v>528</v>
      </c>
      <c r="G136" s="9" t="s">
        <v>366</v>
      </c>
      <c r="H136" s="9" t="s">
        <v>668</v>
      </c>
      <c r="J136" s="11" t="s">
        <v>116</v>
      </c>
      <c r="K136" s="11" t="s">
        <v>568</v>
      </c>
      <c r="L136" s="11" t="s">
        <v>1358</v>
      </c>
      <c r="M136" s="11" t="s">
        <v>803</v>
      </c>
      <c r="N136" s="25"/>
      <c r="O136" s="25"/>
      <c r="P136" s="12">
        <v>152</v>
      </c>
      <c r="Q136" s="12" t="s">
        <v>6</v>
      </c>
      <c r="R136" s="12" t="s">
        <v>1107</v>
      </c>
      <c r="S136" s="12" t="s">
        <v>7</v>
      </c>
      <c r="T136" s="12" t="s">
        <v>135</v>
      </c>
      <c r="U136" s="12" t="s">
        <v>522</v>
      </c>
      <c r="V136" s="12" t="s">
        <v>159</v>
      </c>
      <c r="W136" s="12" t="s">
        <v>585</v>
      </c>
      <c r="X136" s="12" t="s">
        <v>160</v>
      </c>
      <c r="Y136" s="12" t="s">
        <v>844</v>
      </c>
      <c r="Z136" s="12" t="s">
        <v>9</v>
      </c>
      <c r="AA136" s="12" t="s">
        <v>10</v>
      </c>
      <c r="AB136" s="13">
        <v>1.51737297982</v>
      </c>
      <c r="AC136" s="13">
        <v>7.9749999776100006E-2</v>
      </c>
    </row>
    <row r="137" spans="5:29" ht="12.75" customHeight="1">
      <c r="E137" s="9" t="s">
        <v>334</v>
      </c>
      <c r="F137" s="9" t="s">
        <v>528</v>
      </c>
      <c r="G137" s="9" t="s">
        <v>371</v>
      </c>
      <c r="H137" s="9" t="s">
        <v>669</v>
      </c>
      <c r="J137" s="11" t="s">
        <v>116</v>
      </c>
      <c r="K137" s="11" t="s">
        <v>568</v>
      </c>
      <c r="L137" s="11" t="s">
        <v>117</v>
      </c>
      <c r="M137" s="11" t="s">
        <v>802</v>
      </c>
      <c r="N137" s="25"/>
      <c r="O137" s="25"/>
      <c r="P137" s="12">
        <v>130</v>
      </c>
      <c r="Q137" s="12" t="s">
        <v>6</v>
      </c>
      <c r="R137" s="12" t="s">
        <v>1107</v>
      </c>
      <c r="S137" s="12" t="s">
        <v>7</v>
      </c>
      <c r="T137" s="12" t="s">
        <v>135</v>
      </c>
      <c r="U137" s="12" t="s">
        <v>522</v>
      </c>
      <c r="V137" s="12" t="s">
        <v>136</v>
      </c>
      <c r="W137" s="12" t="s">
        <v>577</v>
      </c>
      <c r="X137" s="12" t="s">
        <v>138</v>
      </c>
      <c r="Y137" s="12" t="s">
        <v>822</v>
      </c>
      <c r="Z137" s="12" t="s">
        <v>9</v>
      </c>
      <c r="AA137" s="12" t="s">
        <v>10</v>
      </c>
      <c r="AB137" s="13">
        <v>0.32785012170599998</v>
      </c>
      <c r="AC137" s="13">
        <v>4.5177191523600004E-3</v>
      </c>
    </row>
    <row r="138" spans="5:29" ht="12.75" customHeight="1">
      <c r="E138" s="9" t="s">
        <v>334</v>
      </c>
      <c r="F138" s="9" t="s">
        <v>528</v>
      </c>
      <c r="G138" s="9" t="s">
        <v>373</v>
      </c>
      <c r="H138" s="9" t="s">
        <v>670</v>
      </c>
      <c r="J138" s="11" t="s">
        <v>394</v>
      </c>
      <c r="K138" s="11" t="s">
        <v>678</v>
      </c>
      <c r="L138" s="11" t="s">
        <v>1435</v>
      </c>
      <c r="M138" s="11" t="s">
        <v>1074</v>
      </c>
      <c r="N138" s="25"/>
      <c r="O138" s="25"/>
      <c r="P138" s="12">
        <v>132</v>
      </c>
      <c r="Q138" s="12" t="s">
        <v>6</v>
      </c>
      <c r="R138" s="12" t="s">
        <v>1107</v>
      </c>
      <c r="S138" s="12" t="s">
        <v>7</v>
      </c>
      <c r="T138" s="12" t="s">
        <v>135</v>
      </c>
      <c r="U138" s="12" t="s">
        <v>522</v>
      </c>
      <c r="V138" s="12" t="s">
        <v>1138</v>
      </c>
      <c r="W138" s="12" t="s">
        <v>578</v>
      </c>
      <c r="X138" s="12" t="s">
        <v>1138</v>
      </c>
      <c r="Y138" s="12" t="s">
        <v>824</v>
      </c>
      <c r="Z138" s="12" t="s">
        <v>9</v>
      </c>
      <c r="AA138" s="12" t="s">
        <v>10</v>
      </c>
      <c r="AB138" s="13">
        <v>1.9045625987399999</v>
      </c>
      <c r="AC138" s="13">
        <v>0.123303135908</v>
      </c>
    </row>
    <row r="139" spans="5:29" ht="12.75" customHeight="1">
      <c r="E139" s="9" t="s">
        <v>376</v>
      </c>
      <c r="F139" s="9" t="s">
        <v>529</v>
      </c>
      <c r="G139" s="9" t="s">
        <v>1132</v>
      </c>
      <c r="H139" s="9" t="s">
        <v>671</v>
      </c>
      <c r="J139" s="11" t="s">
        <v>394</v>
      </c>
      <c r="K139" s="11" t="s">
        <v>678</v>
      </c>
      <c r="L139" s="11" t="s">
        <v>395</v>
      </c>
      <c r="M139" s="11" t="s">
        <v>1073</v>
      </c>
      <c r="N139" s="25"/>
      <c r="O139" s="25"/>
      <c r="P139" s="12">
        <v>153</v>
      </c>
      <c r="Q139" s="12" t="s">
        <v>6</v>
      </c>
      <c r="R139" s="12" t="s">
        <v>1107</v>
      </c>
      <c r="S139" s="12" t="s">
        <v>7</v>
      </c>
      <c r="T139" s="12" t="s">
        <v>135</v>
      </c>
      <c r="U139" s="12" t="s">
        <v>522</v>
      </c>
      <c r="V139" s="12" t="s">
        <v>159</v>
      </c>
      <c r="W139" s="12" t="s">
        <v>585</v>
      </c>
      <c r="X139" s="12" t="s">
        <v>161</v>
      </c>
      <c r="Y139" s="12" t="s">
        <v>845</v>
      </c>
      <c r="Z139" s="12" t="s">
        <v>9</v>
      </c>
      <c r="AA139" s="12" t="s">
        <v>10</v>
      </c>
      <c r="AB139" s="13">
        <v>2.2851409133499998</v>
      </c>
      <c r="AC139" s="13">
        <v>0.145864732931</v>
      </c>
    </row>
    <row r="140" spans="5:29" ht="12.75" customHeight="1">
      <c r="E140" s="9" t="s">
        <v>376</v>
      </c>
      <c r="F140" s="9" t="s">
        <v>529</v>
      </c>
      <c r="G140" s="9" t="s">
        <v>379</v>
      </c>
      <c r="H140" s="9" t="s">
        <v>672</v>
      </c>
      <c r="J140" s="11" t="s">
        <v>118</v>
      </c>
      <c r="K140" s="11" t="s">
        <v>569</v>
      </c>
      <c r="L140" s="11" t="s">
        <v>1359</v>
      </c>
      <c r="M140" s="11" t="s">
        <v>805</v>
      </c>
      <c r="N140" s="25"/>
      <c r="O140" s="25"/>
      <c r="P140" s="12">
        <v>155</v>
      </c>
      <c r="Q140" s="12" t="s">
        <v>6</v>
      </c>
      <c r="R140" s="12" t="s">
        <v>1107</v>
      </c>
      <c r="S140" s="12" t="s">
        <v>7</v>
      </c>
      <c r="T140" s="12" t="s">
        <v>135</v>
      </c>
      <c r="U140" s="12" t="s">
        <v>522</v>
      </c>
      <c r="V140" s="12" t="s">
        <v>163</v>
      </c>
      <c r="W140" s="12" t="s">
        <v>586</v>
      </c>
      <c r="X140" s="12" t="s">
        <v>164</v>
      </c>
      <c r="Y140" s="12" t="s">
        <v>847</v>
      </c>
      <c r="Z140" s="12" t="s">
        <v>9</v>
      </c>
      <c r="AA140" s="12" t="s">
        <v>10</v>
      </c>
      <c r="AB140" s="13">
        <v>2.1342151282200001</v>
      </c>
      <c r="AC140" s="13">
        <v>0.168155704553</v>
      </c>
    </row>
    <row r="141" spans="5:29" ht="12.75" customHeight="1">
      <c r="E141" s="9" t="s">
        <v>376</v>
      </c>
      <c r="F141" s="9" t="s">
        <v>529</v>
      </c>
      <c r="G141" s="9" t="s">
        <v>1145</v>
      </c>
      <c r="H141" s="9" t="s">
        <v>673</v>
      </c>
      <c r="J141" s="11" t="s">
        <v>118</v>
      </c>
      <c r="K141" s="11" t="s">
        <v>569</v>
      </c>
      <c r="L141" s="11" t="s">
        <v>119</v>
      </c>
      <c r="M141" s="11" t="s">
        <v>804</v>
      </c>
      <c r="N141" s="25"/>
      <c r="O141" s="25"/>
      <c r="P141" s="12">
        <v>154</v>
      </c>
      <c r="Q141" s="12" t="s">
        <v>6</v>
      </c>
      <c r="R141" s="12" t="s">
        <v>1107</v>
      </c>
      <c r="S141" s="12" t="s">
        <v>7</v>
      </c>
      <c r="T141" s="12" t="s">
        <v>135</v>
      </c>
      <c r="U141" s="12" t="s">
        <v>522</v>
      </c>
      <c r="V141" s="12" t="s">
        <v>159</v>
      </c>
      <c r="W141" s="12" t="s">
        <v>585</v>
      </c>
      <c r="X141" s="12" t="s">
        <v>162</v>
      </c>
      <c r="Y141" s="12" t="s">
        <v>846</v>
      </c>
      <c r="Z141" s="12" t="s">
        <v>9</v>
      </c>
      <c r="AA141" s="12" t="s">
        <v>10</v>
      </c>
      <c r="AB141" s="13">
        <v>2.2149125842899999</v>
      </c>
      <c r="AC141" s="13">
        <v>0.11075754691299999</v>
      </c>
    </row>
    <row r="142" spans="5:29" ht="12.75" customHeight="1">
      <c r="E142" s="9" t="s">
        <v>376</v>
      </c>
      <c r="F142" s="9" t="s">
        <v>529</v>
      </c>
      <c r="G142" s="9" t="s">
        <v>414</v>
      </c>
      <c r="H142" s="9" t="s">
        <v>674</v>
      </c>
      <c r="J142" s="11" t="s">
        <v>264</v>
      </c>
      <c r="K142" s="11" t="s">
        <v>628</v>
      </c>
      <c r="L142" s="11" t="s">
        <v>268</v>
      </c>
      <c r="M142" s="11" t="s">
        <v>959</v>
      </c>
      <c r="N142" s="25"/>
      <c r="O142" s="25"/>
      <c r="P142" s="12">
        <v>135</v>
      </c>
      <c r="Q142" s="12" t="s">
        <v>6</v>
      </c>
      <c r="R142" s="12" t="s">
        <v>1107</v>
      </c>
      <c r="S142" s="12" t="s">
        <v>7</v>
      </c>
      <c r="T142" s="12" t="s">
        <v>135</v>
      </c>
      <c r="U142" s="12" t="s">
        <v>522</v>
      </c>
      <c r="V142" s="12" t="s">
        <v>140</v>
      </c>
      <c r="W142" s="12" t="s">
        <v>579</v>
      </c>
      <c r="X142" s="12" t="s">
        <v>1365</v>
      </c>
      <c r="Y142" s="12" t="s">
        <v>827</v>
      </c>
      <c r="Z142" s="12" t="s">
        <v>9</v>
      </c>
      <c r="AA142" s="12" t="s">
        <v>10</v>
      </c>
      <c r="AB142" s="13">
        <v>0.53137012038200004</v>
      </c>
      <c r="AC142" s="13">
        <v>1.4977116144800001E-2</v>
      </c>
    </row>
    <row r="143" spans="5:29" ht="12.75" customHeight="1">
      <c r="E143" s="9" t="s">
        <v>376</v>
      </c>
      <c r="F143" s="9" t="s">
        <v>529</v>
      </c>
      <c r="G143" s="9" t="s">
        <v>383</v>
      </c>
      <c r="H143" s="9" t="s">
        <v>675</v>
      </c>
      <c r="J143" s="11" t="s">
        <v>264</v>
      </c>
      <c r="K143" s="11" t="s">
        <v>628</v>
      </c>
      <c r="L143" s="11" t="s">
        <v>958</v>
      </c>
      <c r="M143" s="11" t="s">
        <v>960</v>
      </c>
      <c r="N143" s="25"/>
      <c r="O143" s="25"/>
      <c r="P143" s="12">
        <v>137</v>
      </c>
      <c r="Q143" s="12" t="s">
        <v>6</v>
      </c>
      <c r="R143" s="12" t="s">
        <v>1107</v>
      </c>
      <c r="S143" s="12" t="s">
        <v>7</v>
      </c>
      <c r="T143" s="12" t="s">
        <v>135</v>
      </c>
      <c r="U143" s="12" t="s">
        <v>522</v>
      </c>
      <c r="V143" s="12" t="s">
        <v>147</v>
      </c>
      <c r="W143" s="12" t="s">
        <v>580</v>
      </c>
      <c r="X143" s="12" t="s">
        <v>1366</v>
      </c>
      <c r="Y143" s="12" t="s">
        <v>829</v>
      </c>
      <c r="Z143" s="12" t="s">
        <v>9</v>
      </c>
      <c r="AA143" s="12" t="s">
        <v>10</v>
      </c>
      <c r="AB143" s="13">
        <v>1.4519624518100001</v>
      </c>
      <c r="AC143" s="13">
        <v>9.8966851874199999E-2</v>
      </c>
    </row>
    <row r="144" spans="5:29" ht="12.75" customHeight="1">
      <c r="E144" s="9" t="s">
        <v>376</v>
      </c>
      <c r="F144" s="9" t="s">
        <v>529</v>
      </c>
      <c r="G144" s="9" t="s">
        <v>386</v>
      </c>
      <c r="H144" s="9" t="s">
        <v>676</v>
      </c>
      <c r="J144" s="11" t="s">
        <v>264</v>
      </c>
      <c r="K144" s="11" t="s">
        <v>628</v>
      </c>
      <c r="L144" s="11" t="s">
        <v>269</v>
      </c>
      <c r="M144" s="11" t="s">
        <v>961</v>
      </c>
      <c r="N144" s="25"/>
      <c r="O144" s="25"/>
      <c r="P144" s="12">
        <v>136</v>
      </c>
      <c r="Q144" s="12" t="s">
        <v>6</v>
      </c>
      <c r="R144" s="12" t="s">
        <v>1107</v>
      </c>
      <c r="S144" s="12" t="s">
        <v>7</v>
      </c>
      <c r="T144" s="12" t="s">
        <v>135</v>
      </c>
      <c r="U144" s="12" t="s">
        <v>522</v>
      </c>
      <c r="V144" s="12" t="s">
        <v>140</v>
      </c>
      <c r="W144" s="12" t="s">
        <v>579</v>
      </c>
      <c r="X144" s="12" t="s">
        <v>143</v>
      </c>
      <c r="Y144" s="12" t="s">
        <v>828</v>
      </c>
      <c r="Z144" s="12" t="s">
        <v>9</v>
      </c>
      <c r="AA144" s="12" t="s">
        <v>10</v>
      </c>
      <c r="AB144" s="13">
        <v>2.0949279618899999</v>
      </c>
      <c r="AC144" s="13">
        <v>9.4635715624699995E-2</v>
      </c>
    </row>
    <row r="145" spans="5:29" ht="12.75" customHeight="1">
      <c r="E145" s="9" t="s">
        <v>376</v>
      </c>
      <c r="F145" s="9" t="s">
        <v>529</v>
      </c>
      <c r="G145" s="9" t="s">
        <v>390</v>
      </c>
      <c r="H145" s="9" t="s">
        <v>677</v>
      </c>
      <c r="J145" s="11" t="s">
        <v>264</v>
      </c>
      <c r="K145" s="11" t="s">
        <v>628</v>
      </c>
      <c r="L145" s="11" t="s">
        <v>270</v>
      </c>
      <c r="M145" s="11" t="s">
        <v>962</v>
      </c>
      <c r="N145" s="25"/>
      <c r="O145" s="25"/>
      <c r="P145" s="12">
        <v>141</v>
      </c>
      <c r="Q145" s="12" t="s">
        <v>6</v>
      </c>
      <c r="R145" s="12" t="s">
        <v>1107</v>
      </c>
      <c r="S145" s="12" t="s">
        <v>7</v>
      </c>
      <c r="T145" s="12" t="s">
        <v>135</v>
      </c>
      <c r="U145" s="12" t="s">
        <v>522</v>
      </c>
      <c r="V145" s="12" t="s">
        <v>144</v>
      </c>
      <c r="W145" s="12" t="s">
        <v>581</v>
      </c>
      <c r="X145" s="12" t="s">
        <v>1367</v>
      </c>
      <c r="Y145" s="12" t="s">
        <v>833</v>
      </c>
      <c r="Z145" s="12" t="s">
        <v>9</v>
      </c>
      <c r="AA145" s="12" t="s">
        <v>10</v>
      </c>
      <c r="AB145" s="13">
        <v>3.4531584239000002</v>
      </c>
      <c r="AC145" s="13">
        <v>0.47787938030499999</v>
      </c>
    </row>
    <row r="146" spans="5:29" ht="12.75" customHeight="1">
      <c r="E146" s="9" t="s">
        <v>376</v>
      </c>
      <c r="F146" s="9" t="s">
        <v>529</v>
      </c>
      <c r="G146" s="9" t="s">
        <v>394</v>
      </c>
      <c r="H146" s="9" t="s">
        <v>678</v>
      </c>
      <c r="J146" s="11" t="s">
        <v>267</v>
      </c>
      <c r="K146" s="11" t="s">
        <v>629</v>
      </c>
      <c r="L146" s="11" t="s">
        <v>1403</v>
      </c>
      <c r="M146" s="11" t="s">
        <v>963</v>
      </c>
      <c r="N146" s="25"/>
      <c r="O146" s="25"/>
      <c r="P146" s="12">
        <v>148</v>
      </c>
      <c r="Q146" s="12" t="s">
        <v>6</v>
      </c>
      <c r="R146" s="12" t="s">
        <v>1107</v>
      </c>
      <c r="S146" s="12" t="s">
        <v>7</v>
      </c>
      <c r="T146" s="12" t="s">
        <v>135</v>
      </c>
      <c r="U146" s="12" t="s">
        <v>522</v>
      </c>
      <c r="V146" s="12" t="s">
        <v>135</v>
      </c>
      <c r="W146" s="12" t="s">
        <v>584</v>
      </c>
      <c r="X146" s="12" t="s">
        <v>156</v>
      </c>
      <c r="Y146" s="12" t="s">
        <v>840</v>
      </c>
      <c r="Z146" s="12" t="s">
        <v>9</v>
      </c>
      <c r="AA146" s="12" t="s">
        <v>10</v>
      </c>
      <c r="AB146" s="13">
        <v>2.24378255832</v>
      </c>
      <c r="AC146" s="13">
        <v>0.18406560951100001</v>
      </c>
    </row>
    <row r="147" spans="5:29" ht="12.75" customHeight="1">
      <c r="E147" s="9" t="s">
        <v>376</v>
      </c>
      <c r="F147" s="9" t="s">
        <v>529</v>
      </c>
      <c r="G147" s="9" t="s">
        <v>381</v>
      </c>
      <c r="H147" s="9" t="s">
        <v>679</v>
      </c>
      <c r="J147" s="11" t="s">
        <v>231</v>
      </c>
      <c r="K147" s="11" t="s">
        <v>603</v>
      </c>
      <c r="L147" s="11" t="s">
        <v>1379</v>
      </c>
      <c r="M147" s="11" t="s">
        <v>894</v>
      </c>
      <c r="N147" s="25"/>
      <c r="O147" s="25"/>
      <c r="P147" s="12">
        <v>145</v>
      </c>
      <c r="Q147" s="12" t="s">
        <v>6</v>
      </c>
      <c r="R147" s="12" t="s">
        <v>1107</v>
      </c>
      <c r="S147" s="12" t="s">
        <v>7</v>
      </c>
      <c r="T147" s="12" t="s">
        <v>135</v>
      </c>
      <c r="U147" s="12" t="s">
        <v>522</v>
      </c>
      <c r="V147" s="12" t="s">
        <v>153</v>
      </c>
      <c r="W147" s="12" t="s">
        <v>583</v>
      </c>
      <c r="X147" s="12" t="s">
        <v>1368</v>
      </c>
      <c r="Y147" s="12" t="s">
        <v>837</v>
      </c>
      <c r="Z147" s="12" t="s">
        <v>9</v>
      </c>
      <c r="AA147" s="12" t="s">
        <v>10</v>
      </c>
      <c r="AB147" s="13">
        <v>0.46286953320099999</v>
      </c>
      <c r="AC147" s="13">
        <v>1.0416506542300001E-2</v>
      </c>
    </row>
    <row r="148" spans="5:29" ht="12.75" customHeight="1">
      <c r="E148" s="9" t="s">
        <v>376</v>
      </c>
      <c r="F148" s="9" t="s">
        <v>529</v>
      </c>
      <c r="G148" s="9" t="s">
        <v>396</v>
      </c>
      <c r="H148" s="9" t="s">
        <v>680</v>
      </c>
      <c r="J148" s="11" t="s">
        <v>231</v>
      </c>
      <c r="K148" s="11" t="s">
        <v>603</v>
      </c>
      <c r="L148" s="11" t="s">
        <v>232</v>
      </c>
      <c r="M148" s="11" t="s">
        <v>895</v>
      </c>
      <c r="N148" s="25"/>
      <c r="O148" s="25"/>
      <c r="P148" s="12">
        <v>138</v>
      </c>
      <c r="Q148" s="12" t="s">
        <v>6</v>
      </c>
      <c r="R148" s="12" t="s">
        <v>1107</v>
      </c>
      <c r="S148" s="12" t="s">
        <v>7</v>
      </c>
      <c r="T148" s="12" t="s">
        <v>135</v>
      </c>
      <c r="U148" s="12" t="s">
        <v>522</v>
      </c>
      <c r="V148" s="12" t="s">
        <v>147</v>
      </c>
      <c r="W148" s="12" t="s">
        <v>580</v>
      </c>
      <c r="X148" s="12" t="s">
        <v>148</v>
      </c>
      <c r="Y148" s="12" t="s">
        <v>830</v>
      </c>
      <c r="Z148" s="12" t="s">
        <v>9</v>
      </c>
      <c r="AA148" s="12" t="s">
        <v>10</v>
      </c>
      <c r="AB148" s="13">
        <v>3.0203559539299998</v>
      </c>
      <c r="AC148" s="13">
        <v>0.275204932603</v>
      </c>
    </row>
    <row r="149" spans="5:29" ht="12.75" customHeight="1">
      <c r="E149" s="9" t="s">
        <v>376</v>
      </c>
      <c r="F149" s="9" t="s">
        <v>529</v>
      </c>
      <c r="G149" s="9" t="s">
        <v>1147</v>
      </c>
      <c r="H149" s="9" t="s">
        <v>681</v>
      </c>
      <c r="J149" s="11" t="s">
        <v>176</v>
      </c>
      <c r="K149" s="11" t="s">
        <v>604</v>
      </c>
      <c r="L149" s="11" t="s">
        <v>1383</v>
      </c>
      <c r="M149" s="11" t="s">
        <v>896</v>
      </c>
      <c r="N149" s="25"/>
      <c r="O149" s="25"/>
      <c r="P149" s="12">
        <v>149</v>
      </c>
      <c r="Q149" s="12" t="s">
        <v>6</v>
      </c>
      <c r="R149" s="12" t="s">
        <v>1107</v>
      </c>
      <c r="S149" s="12" t="s">
        <v>7</v>
      </c>
      <c r="T149" s="12" t="s">
        <v>135</v>
      </c>
      <c r="U149" s="12" t="s">
        <v>522</v>
      </c>
      <c r="V149" s="12" t="s">
        <v>135</v>
      </c>
      <c r="W149" s="12" t="s">
        <v>584</v>
      </c>
      <c r="X149" s="12" t="s">
        <v>1331</v>
      </c>
      <c r="Y149" s="12" t="s">
        <v>841</v>
      </c>
      <c r="Z149" s="12" t="s">
        <v>9</v>
      </c>
      <c r="AA149" s="12" t="s">
        <v>10</v>
      </c>
      <c r="AB149" s="13">
        <v>2.9365623804399998</v>
      </c>
      <c r="AC149" s="13">
        <v>0.205888753116</v>
      </c>
    </row>
    <row r="150" spans="5:29" ht="12.75" customHeight="1">
      <c r="E150" s="9" t="s">
        <v>376</v>
      </c>
      <c r="F150" s="9" t="s">
        <v>529</v>
      </c>
      <c r="G150" s="9" t="s">
        <v>422</v>
      </c>
      <c r="H150" s="9" t="s">
        <v>682</v>
      </c>
      <c r="J150" s="11" t="s">
        <v>176</v>
      </c>
      <c r="K150" s="11" t="s">
        <v>604</v>
      </c>
      <c r="L150" s="11" t="s">
        <v>177</v>
      </c>
      <c r="M150" s="11" t="s">
        <v>897</v>
      </c>
      <c r="N150" s="25"/>
      <c r="O150" s="25"/>
      <c r="P150" s="12">
        <v>162</v>
      </c>
      <c r="Q150" s="12" t="s">
        <v>6</v>
      </c>
      <c r="R150" s="12" t="s">
        <v>1107</v>
      </c>
      <c r="S150" s="12" t="s">
        <v>7</v>
      </c>
      <c r="T150" s="12" t="s">
        <v>135</v>
      </c>
      <c r="U150" s="12" t="s">
        <v>522</v>
      </c>
      <c r="V150" s="12" t="s">
        <v>426</v>
      </c>
      <c r="W150" s="12" t="s">
        <v>588</v>
      </c>
      <c r="X150" s="12" t="s">
        <v>146</v>
      </c>
      <c r="Y150" s="12" t="s">
        <v>854</v>
      </c>
      <c r="Z150" s="12" t="s">
        <v>9</v>
      </c>
      <c r="AA150" s="12" t="s">
        <v>10</v>
      </c>
      <c r="AB150" s="13">
        <v>2.8355329531</v>
      </c>
      <c r="AC150" s="13">
        <v>0.21246886713400001</v>
      </c>
    </row>
    <row r="151" spans="5:29" ht="12.75" customHeight="1">
      <c r="E151" s="14" t="s">
        <v>376</v>
      </c>
      <c r="F151" s="14" t="s">
        <v>529</v>
      </c>
      <c r="G151" s="14" t="s">
        <v>404</v>
      </c>
      <c r="H151" s="14" t="s">
        <v>683</v>
      </c>
      <c r="J151" s="11" t="s">
        <v>556</v>
      </c>
      <c r="K151" s="11" t="s">
        <v>557</v>
      </c>
      <c r="L151" s="11" t="s">
        <v>103</v>
      </c>
      <c r="M151" s="11" t="s">
        <v>776</v>
      </c>
      <c r="N151" s="25"/>
      <c r="O151" s="25"/>
      <c r="P151" s="12">
        <v>150</v>
      </c>
      <c r="Q151" s="12" t="s">
        <v>6</v>
      </c>
      <c r="R151" s="12" t="s">
        <v>1107</v>
      </c>
      <c r="S151" s="12" t="s">
        <v>7</v>
      </c>
      <c r="T151" s="12" t="s">
        <v>135</v>
      </c>
      <c r="U151" s="12" t="s">
        <v>522</v>
      </c>
      <c r="V151" s="12" t="s">
        <v>135</v>
      </c>
      <c r="W151" s="12" t="s">
        <v>584</v>
      </c>
      <c r="X151" s="12" t="s">
        <v>157</v>
      </c>
      <c r="Y151" s="12" t="s">
        <v>842</v>
      </c>
      <c r="Z151" s="12" t="s">
        <v>9</v>
      </c>
      <c r="AA151" s="12" t="s">
        <v>10</v>
      </c>
      <c r="AB151" s="13">
        <v>1.2770127769599999</v>
      </c>
      <c r="AC151" s="13">
        <v>4.50335167568E-2</v>
      </c>
    </row>
    <row r="152" spans="5:29" ht="12.75" customHeight="1">
      <c r="E152" s="14" t="s">
        <v>376</v>
      </c>
      <c r="F152" s="14" t="s">
        <v>529</v>
      </c>
      <c r="G152" s="14" t="s">
        <v>408</v>
      </c>
      <c r="H152" s="14" t="s">
        <v>684</v>
      </c>
      <c r="J152" s="11" t="s">
        <v>556</v>
      </c>
      <c r="K152" s="11" t="s">
        <v>557</v>
      </c>
      <c r="L152" s="11" t="s">
        <v>64</v>
      </c>
      <c r="M152" s="11" t="s">
        <v>777</v>
      </c>
      <c r="N152" s="25"/>
      <c r="O152" s="25"/>
      <c r="P152" s="12">
        <v>151</v>
      </c>
      <c r="Q152" s="12" t="s">
        <v>6</v>
      </c>
      <c r="R152" s="12" t="s">
        <v>1107</v>
      </c>
      <c r="S152" s="12" t="s">
        <v>7</v>
      </c>
      <c r="T152" s="12" t="s">
        <v>135</v>
      </c>
      <c r="U152" s="12" t="s">
        <v>522</v>
      </c>
      <c r="V152" s="12" t="s">
        <v>135</v>
      </c>
      <c r="W152" s="12" t="s">
        <v>584</v>
      </c>
      <c r="X152" s="12" t="s">
        <v>158</v>
      </c>
      <c r="Y152" s="12" t="s">
        <v>843</v>
      </c>
      <c r="Z152" s="12" t="s">
        <v>9</v>
      </c>
      <c r="AA152" s="12" t="s">
        <v>10</v>
      </c>
      <c r="AB152" s="13">
        <v>3.01698070051</v>
      </c>
      <c r="AC152" s="13">
        <v>0.27637221515499999</v>
      </c>
    </row>
    <row r="153" spans="5:29" ht="12.75" customHeight="1">
      <c r="E153" s="14" t="s">
        <v>376</v>
      </c>
      <c r="F153" s="14" t="s">
        <v>529</v>
      </c>
      <c r="G153" s="14" t="s">
        <v>402</v>
      </c>
      <c r="H153" s="14" t="s">
        <v>685</v>
      </c>
      <c r="J153" s="11" t="s">
        <v>556</v>
      </c>
      <c r="K153" s="11" t="s">
        <v>557</v>
      </c>
      <c r="L153" s="11" t="s">
        <v>105</v>
      </c>
      <c r="M153" s="11" t="s">
        <v>778</v>
      </c>
      <c r="N153" s="25"/>
      <c r="O153" s="25"/>
      <c r="P153" s="12">
        <v>139</v>
      </c>
      <c r="Q153" s="12" t="s">
        <v>6</v>
      </c>
      <c r="R153" s="12" t="s">
        <v>1107</v>
      </c>
      <c r="S153" s="12" t="s">
        <v>7</v>
      </c>
      <c r="T153" s="12" t="s">
        <v>135</v>
      </c>
      <c r="U153" s="12" t="s">
        <v>522</v>
      </c>
      <c r="V153" s="12" t="s">
        <v>147</v>
      </c>
      <c r="W153" s="12" t="s">
        <v>580</v>
      </c>
      <c r="X153" s="12" t="s">
        <v>149</v>
      </c>
      <c r="Y153" s="12" t="s">
        <v>831</v>
      </c>
      <c r="Z153" s="12" t="s">
        <v>9</v>
      </c>
      <c r="AA153" s="12" t="s">
        <v>10</v>
      </c>
      <c r="AB153" s="13">
        <v>1.7255208980300001</v>
      </c>
      <c r="AC153" s="13">
        <v>0.119155857293</v>
      </c>
    </row>
    <row r="154" spans="5:29" ht="12.75" customHeight="1">
      <c r="E154" s="14" t="s">
        <v>376</v>
      </c>
      <c r="F154" s="14" t="s">
        <v>529</v>
      </c>
      <c r="G154" s="14" t="s">
        <v>406</v>
      </c>
      <c r="H154" s="14" t="s">
        <v>686</v>
      </c>
      <c r="J154" s="11" t="s">
        <v>605</v>
      </c>
      <c r="K154" s="11" t="s">
        <v>606</v>
      </c>
      <c r="L154" s="11" t="s">
        <v>1384</v>
      </c>
      <c r="M154" s="11" t="s">
        <v>898</v>
      </c>
      <c r="N154" s="25"/>
      <c r="O154" s="25"/>
      <c r="P154" s="12">
        <v>156</v>
      </c>
      <c r="Q154" s="12" t="s">
        <v>6</v>
      </c>
      <c r="R154" s="12" t="s">
        <v>1107</v>
      </c>
      <c r="S154" s="12" t="s">
        <v>7</v>
      </c>
      <c r="T154" s="12" t="s">
        <v>135</v>
      </c>
      <c r="U154" s="12" t="s">
        <v>522</v>
      </c>
      <c r="V154" s="12" t="s">
        <v>163</v>
      </c>
      <c r="W154" s="12" t="s">
        <v>586</v>
      </c>
      <c r="X154" s="12" t="s">
        <v>165</v>
      </c>
      <c r="Y154" s="12" t="s">
        <v>848</v>
      </c>
      <c r="Z154" s="12" t="s">
        <v>9</v>
      </c>
      <c r="AA154" s="12" t="s">
        <v>10</v>
      </c>
      <c r="AB154" s="13">
        <v>1.56363925996</v>
      </c>
      <c r="AC154" s="13">
        <v>0.107491818851</v>
      </c>
    </row>
    <row r="155" spans="5:29" ht="12.75" customHeight="1">
      <c r="E155" s="14" t="s">
        <v>376</v>
      </c>
      <c r="F155" s="14" t="s">
        <v>529</v>
      </c>
      <c r="G155" s="14" t="s">
        <v>411</v>
      </c>
      <c r="H155" s="14" t="s">
        <v>687</v>
      </c>
      <c r="J155" s="11" t="s">
        <v>605</v>
      </c>
      <c r="K155" s="11" t="s">
        <v>606</v>
      </c>
      <c r="L155" s="11" t="s">
        <v>182</v>
      </c>
      <c r="M155" s="11" t="s">
        <v>899</v>
      </c>
      <c r="N155" s="25"/>
      <c r="O155" s="25"/>
      <c r="P155" s="12">
        <v>146</v>
      </c>
      <c r="Q155" s="12" t="s">
        <v>6</v>
      </c>
      <c r="R155" s="12" t="s">
        <v>1107</v>
      </c>
      <c r="S155" s="12" t="s">
        <v>7</v>
      </c>
      <c r="T155" s="12" t="s">
        <v>135</v>
      </c>
      <c r="U155" s="12" t="s">
        <v>522</v>
      </c>
      <c r="V155" s="12" t="s">
        <v>153</v>
      </c>
      <c r="W155" s="12" t="s">
        <v>583</v>
      </c>
      <c r="X155" s="12" t="s">
        <v>154</v>
      </c>
      <c r="Y155" s="12" t="s">
        <v>838</v>
      </c>
      <c r="Z155" s="12" t="s">
        <v>9</v>
      </c>
      <c r="AA155" s="12" t="s">
        <v>10</v>
      </c>
      <c r="AB155" s="13">
        <v>1.97947827263</v>
      </c>
      <c r="AC155" s="13">
        <v>8.5747907474599996E-2</v>
      </c>
    </row>
    <row r="156" spans="5:29" ht="12.75" customHeight="1">
      <c r="E156" s="14" t="s">
        <v>376</v>
      </c>
      <c r="F156" s="14" t="s">
        <v>529</v>
      </c>
      <c r="G156" s="14" t="s">
        <v>412</v>
      </c>
      <c r="H156" s="14" t="s">
        <v>688</v>
      </c>
      <c r="J156" s="11" t="s">
        <v>381</v>
      </c>
      <c r="K156" s="11" t="s">
        <v>679</v>
      </c>
      <c r="L156" s="11" t="s">
        <v>1436</v>
      </c>
      <c r="M156" s="11" t="s">
        <v>1075</v>
      </c>
      <c r="N156" s="25"/>
      <c r="O156" s="25"/>
      <c r="P156" s="12">
        <v>160</v>
      </c>
      <c r="Q156" s="12" t="s">
        <v>6</v>
      </c>
      <c r="R156" s="12" t="s">
        <v>1107</v>
      </c>
      <c r="S156" s="12" t="s">
        <v>7</v>
      </c>
      <c r="T156" s="12" t="s">
        <v>135</v>
      </c>
      <c r="U156" s="12" t="s">
        <v>522</v>
      </c>
      <c r="V156" s="12" t="s">
        <v>167</v>
      </c>
      <c r="W156" s="12" t="s">
        <v>587</v>
      </c>
      <c r="X156" s="12" t="s">
        <v>169</v>
      </c>
      <c r="Y156" s="12" t="s">
        <v>852</v>
      </c>
      <c r="Z156" s="12" t="s">
        <v>9</v>
      </c>
      <c r="AA156" s="12" t="s">
        <v>10</v>
      </c>
      <c r="AB156" s="13">
        <v>1.93908975126</v>
      </c>
      <c r="AC156" s="13">
        <v>5.40455899367E-2</v>
      </c>
    </row>
    <row r="157" spans="5:29" ht="12.75" customHeight="1">
      <c r="E157" s="14" t="s">
        <v>376</v>
      </c>
      <c r="F157" s="14" t="s">
        <v>529</v>
      </c>
      <c r="G157" s="14" t="s">
        <v>392</v>
      </c>
      <c r="H157" s="14" t="s">
        <v>689</v>
      </c>
      <c r="J157" s="11" t="s">
        <v>396</v>
      </c>
      <c r="K157" s="11" t="s">
        <v>680</v>
      </c>
      <c r="L157" s="11" t="s">
        <v>1437</v>
      </c>
      <c r="M157" s="11" t="s">
        <v>1076</v>
      </c>
      <c r="N157" s="25"/>
      <c r="O157" s="25"/>
      <c r="P157" s="12">
        <v>161</v>
      </c>
      <c r="Q157" s="12" t="s">
        <v>6</v>
      </c>
      <c r="R157" s="12" t="s">
        <v>1107</v>
      </c>
      <c r="S157" s="12" t="s">
        <v>7</v>
      </c>
      <c r="T157" s="12" t="s">
        <v>135</v>
      </c>
      <c r="U157" s="12" t="s">
        <v>522</v>
      </c>
      <c r="V157" s="12" t="s">
        <v>167</v>
      </c>
      <c r="W157" s="12" t="s">
        <v>587</v>
      </c>
      <c r="X157" s="12" t="s">
        <v>170</v>
      </c>
      <c r="Y157" s="12" t="s">
        <v>853</v>
      </c>
      <c r="Z157" s="12" t="s">
        <v>9</v>
      </c>
      <c r="AA157" s="12" t="s">
        <v>10</v>
      </c>
      <c r="AB157" s="13">
        <v>1.33168573837</v>
      </c>
      <c r="AC157" s="13">
        <v>6.2196696738600003E-2</v>
      </c>
    </row>
    <row r="158" spans="5:29" ht="12.75" customHeight="1">
      <c r="E158" s="14" t="s">
        <v>376</v>
      </c>
      <c r="F158" s="14" t="s">
        <v>529</v>
      </c>
      <c r="G158" s="14" t="s">
        <v>416</v>
      </c>
      <c r="H158" s="14" t="s">
        <v>690</v>
      </c>
      <c r="J158" s="11" t="s">
        <v>396</v>
      </c>
      <c r="K158" s="11" t="s">
        <v>680</v>
      </c>
      <c r="L158" s="11" t="s">
        <v>398</v>
      </c>
      <c r="M158" s="11" t="s">
        <v>1077</v>
      </c>
      <c r="N158" s="25"/>
      <c r="O158" s="25"/>
      <c r="P158" s="12">
        <v>147</v>
      </c>
      <c r="Q158" s="12" t="s">
        <v>6</v>
      </c>
      <c r="R158" s="12" t="s">
        <v>1107</v>
      </c>
      <c r="S158" s="12" t="s">
        <v>7</v>
      </c>
      <c r="T158" s="12" t="s">
        <v>135</v>
      </c>
      <c r="U158" s="12" t="s">
        <v>522</v>
      </c>
      <c r="V158" s="12" t="s">
        <v>153</v>
      </c>
      <c r="W158" s="12" t="s">
        <v>583</v>
      </c>
      <c r="X158" s="12" t="s">
        <v>155</v>
      </c>
      <c r="Y158" s="12" t="s">
        <v>839</v>
      </c>
      <c r="Z158" s="12" t="s">
        <v>9</v>
      </c>
      <c r="AA158" s="12" t="s">
        <v>10</v>
      </c>
      <c r="AB158" s="13">
        <v>1.40975681016</v>
      </c>
      <c r="AC158" s="13">
        <v>7.0514559278599995E-2</v>
      </c>
    </row>
    <row r="159" spans="5:29" ht="12.75" customHeight="1">
      <c r="E159" s="14" t="s">
        <v>376</v>
      </c>
      <c r="F159" s="14" t="s">
        <v>529</v>
      </c>
      <c r="G159" s="14" t="s">
        <v>418</v>
      </c>
      <c r="H159" s="14" t="s">
        <v>691</v>
      </c>
      <c r="J159" s="11" t="s">
        <v>396</v>
      </c>
      <c r="K159" s="11" t="s">
        <v>680</v>
      </c>
      <c r="L159" s="11" t="s">
        <v>397</v>
      </c>
      <c r="M159" s="11" t="s">
        <v>1078</v>
      </c>
      <c r="N159" s="25"/>
      <c r="O159" s="25"/>
      <c r="P159" s="12">
        <v>140</v>
      </c>
      <c r="Q159" s="12" t="s">
        <v>6</v>
      </c>
      <c r="R159" s="12" t="s">
        <v>1107</v>
      </c>
      <c r="S159" s="12" t="s">
        <v>7</v>
      </c>
      <c r="T159" s="12" t="s">
        <v>135</v>
      </c>
      <c r="U159" s="12" t="s">
        <v>522</v>
      </c>
      <c r="V159" s="12" t="s">
        <v>147</v>
      </c>
      <c r="W159" s="12" t="s">
        <v>580</v>
      </c>
      <c r="X159" s="12" t="s">
        <v>150</v>
      </c>
      <c r="Y159" s="12" t="s">
        <v>832</v>
      </c>
      <c r="Z159" s="12" t="s">
        <v>9</v>
      </c>
      <c r="AA159" s="12" t="s">
        <v>10</v>
      </c>
      <c r="AB159" s="13">
        <v>5.2008470154799999</v>
      </c>
      <c r="AC159" s="13">
        <v>0.71709190472600004</v>
      </c>
    </row>
    <row r="160" spans="5:29" ht="12.75" customHeight="1">
      <c r="E160" s="14" t="s">
        <v>376</v>
      </c>
      <c r="F160" s="14" t="s">
        <v>529</v>
      </c>
      <c r="G160" s="14" t="s">
        <v>421</v>
      </c>
      <c r="H160" s="14" t="s">
        <v>692</v>
      </c>
      <c r="J160" s="11" t="s">
        <v>396</v>
      </c>
      <c r="K160" s="11" t="s">
        <v>680</v>
      </c>
      <c r="L160" s="11" t="s">
        <v>399</v>
      </c>
      <c r="M160" s="11" t="s">
        <v>1079</v>
      </c>
      <c r="N160" s="25"/>
      <c r="O160" s="25"/>
      <c r="P160" s="12">
        <v>131</v>
      </c>
      <c r="Q160" s="12" t="s">
        <v>6</v>
      </c>
      <c r="R160" s="12" t="s">
        <v>1107</v>
      </c>
      <c r="S160" s="12" t="s">
        <v>7</v>
      </c>
      <c r="T160" s="12" t="s">
        <v>135</v>
      </c>
      <c r="U160" s="12" t="s">
        <v>522</v>
      </c>
      <c r="V160" s="12" t="s">
        <v>136</v>
      </c>
      <c r="W160" s="12" t="s">
        <v>577</v>
      </c>
      <c r="X160" s="12" t="s">
        <v>139</v>
      </c>
      <c r="Y160" s="12" t="s">
        <v>823</v>
      </c>
      <c r="Z160" s="12" t="s">
        <v>9</v>
      </c>
      <c r="AA160" s="12" t="s">
        <v>10</v>
      </c>
      <c r="AB160" s="13">
        <v>1.7209591393000001</v>
      </c>
      <c r="AC160" s="13">
        <v>8.7478584625399994E-2</v>
      </c>
    </row>
    <row r="161" spans="5:29" ht="12.75" customHeight="1">
      <c r="E161" s="14" t="s">
        <v>376</v>
      </c>
      <c r="F161" s="14" t="s">
        <v>529</v>
      </c>
      <c r="G161" s="14" t="s">
        <v>423</v>
      </c>
      <c r="H161" s="14" t="s">
        <v>693</v>
      </c>
      <c r="J161" s="11" t="s">
        <v>89</v>
      </c>
      <c r="K161" s="11" t="s">
        <v>558</v>
      </c>
      <c r="L161" s="11" t="s">
        <v>1352</v>
      </c>
      <c r="M161" s="11" t="s">
        <v>780</v>
      </c>
      <c r="N161" s="25"/>
      <c r="O161" s="25"/>
      <c r="P161" s="12">
        <v>157</v>
      </c>
      <c r="Q161" s="12" t="s">
        <v>6</v>
      </c>
      <c r="R161" s="12" t="s">
        <v>1107</v>
      </c>
      <c r="S161" s="12" t="s">
        <v>7</v>
      </c>
      <c r="T161" s="12" t="s">
        <v>135</v>
      </c>
      <c r="U161" s="12" t="s">
        <v>522</v>
      </c>
      <c r="V161" s="12" t="s">
        <v>163</v>
      </c>
      <c r="W161" s="12" t="s">
        <v>586</v>
      </c>
      <c r="X161" s="12" t="s">
        <v>166</v>
      </c>
      <c r="Y161" s="12" t="s">
        <v>849</v>
      </c>
      <c r="Z161" s="12" t="s">
        <v>9</v>
      </c>
      <c r="AA161" s="12" t="s">
        <v>10</v>
      </c>
      <c r="AB161" s="13">
        <v>1.5410493988</v>
      </c>
      <c r="AC161" s="13">
        <v>8.7866222372800007E-2</v>
      </c>
    </row>
    <row r="162" spans="5:29">
      <c r="J162" s="11" t="s">
        <v>89</v>
      </c>
      <c r="K162" s="11" t="s">
        <v>558</v>
      </c>
      <c r="L162" s="11" t="s">
        <v>90</v>
      </c>
      <c r="M162" s="11" t="s">
        <v>779</v>
      </c>
      <c r="N162" s="25"/>
      <c r="O162" s="25"/>
      <c r="P162" s="12">
        <v>144</v>
      </c>
      <c r="Q162" s="12" t="s">
        <v>6</v>
      </c>
      <c r="R162" s="12" t="s">
        <v>1107</v>
      </c>
      <c r="S162" s="12" t="s">
        <v>7</v>
      </c>
      <c r="T162" s="12" t="s">
        <v>135</v>
      </c>
      <c r="U162" s="12" t="s">
        <v>522</v>
      </c>
      <c r="V162" s="12" t="s">
        <v>151</v>
      </c>
      <c r="W162" s="12" t="s">
        <v>582</v>
      </c>
      <c r="X162" s="12" t="s">
        <v>429</v>
      </c>
      <c r="Y162" s="12" t="s">
        <v>836</v>
      </c>
      <c r="Z162" s="12" t="s">
        <v>9</v>
      </c>
      <c r="AA162" s="12" t="s">
        <v>10</v>
      </c>
      <c r="AB162" s="13">
        <v>1.4493196828799999</v>
      </c>
      <c r="AC162" s="13">
        <v>5.0501710578099997E-2</v>
      </c>
    </row>
    <row r="163" spans="5:29">
      <c r="J163" s="11" t="s">
        <v>89</v>
      </c>
      <c r="K163" s="11" t="s">
        <v>558</v>
      </c>
      <c r="L163" s="11" t="s">
        <v>91</v>
      </c>
      <c r="M163" s="11" t="s">
        <v>781</v>
      </c>
      <c r="N163" s="25"/>
      <c r="O163" s="25"/>
      <c r="P163" s="12">
        <v>158</v>
      </c>
      <c r="Q163" s="12" t="s">
        <v>6</v>
      </c>
      <c r="R163" s="12" t="s">
        <v>1107</v>
      </c>
      <c r="S163" s="12" t="s">
        <v>7</v>
      </c>
      <c r="T163" s="12" t="s">
        <v>135</v>
      </c>
      <c r="U163" s="12" t="s">
        <v>522</v>
      </c>
      <c r="V163" s="12" t="s">
        <v>163</v>
      </c>
      <c r="W163" s="12" t="s">
        <v>586</v>
      </c>
      <c r="X163" s="12" t="s">
        <v>1369</v>
      </c>
      <c r="Y163" s="12" t="s">
        <v>850</v>
      </c>
      <c r="Z163" s="12" t="s">
        <v>9</v>
      </c>
      <c r="AA163" s="12" t="s">
        <v>10</v>
      </c>
      <c r="AB163" s="13">
        <v>0.86209901540900002</v>
      </c>
      <c r="AC163" s="13">
        <v>3.3103664597600002E-2</v>
      </c>
    </row>
    <row r="164" spans="5:29">
      <c r="J164" s="11" t="s">
        <v>120</v>
      </c>
      <c r="K164" s="11" t="s">
        <v>570</v>
      </c>
      <c r="L164" s="11" t="s">
        <v>1360</v>
      </c>
      <c r="M164" s="11" t="s">
        <v>806</v>
      </c>
      <c r="N164" s="25"/>
      <c r="O164" s="25"/>
      <c r="P164" s="12">
        <v>163</v>
      </c>
      <c r="Q164" s="12" t="s">
        <v>6</v>
      </c>
      <c r="R164" s="12" t="s">
        <v>1107</v>
      </c>
      <c r="S164" s="12" t="s">
        <v>7</v>
      </c>
      <c r="T164" s="12" t="s">
        <v>135</v>
      </c>
      <c r="U164" s="12" t="s">
        <v>522</v>
      </c>
      <c r="V164" s="12" t="s">
        <v>426</v>
      </c>
      <c r="W164" s="12" t="s">
        <v>588</v>
      </c>
      <c r="X164" s="12" t="s">
        <v>1370</v>
      </c>
      <c r="Y164" s="12" t="s">
        <v>855</v>
      </c>
      <c r="Z164" s="12" t="s">
        <v>9</v>
      </c>
      <c r="AA164" s="12" t="s">
        <v>10</v>
      </c>
      <c r="AB164" s="13">
        <v>1.41548072948</v>
      </c>
      <c r="AC164" s="13">
        <v>9.37838355471E-2</v>
      </c>
    </row>
    <row r="165" spans="5:29">
      <c r="J165" s="11" t="s">
        <v>120</v>
      </c>
      <c r="K165" s="11" t="s">
        <v>570</v>
      </c>
      <c r="L165" s="11" t="s">
        <v>121</v>
      </c>
      <c r="M165" s="11" t="s">
        <v>807</v>
      </c>
      <c r="N165" s="25"/>
      <c r="O165" s="25"/>
      <c r="P165" s="12">
        <v>142</v>
      </c>
      <c r="Q165" s="12" t="s">
        <v>6</v>
      </c>
      <c r="R165" s="12" t="s">
        <v>1107</v>
      </c>
      <c r="S165" s="12" t="s">
        <v>7</v>
      </c>
      <c r="T165" s="12" t="s">
        <v>135</v>
      </c>
      <c r="U165" s="12" t="s">
        <v>522</v>
      </c>
      <c r="V165" s="12" t="s">
        <v>144</v>
      </c>
      <c r="W165" s="12" t="s">
        <v>581</v>
      </c>
      <c r="X165" s="12" t="s">
        <v>145</v>
      </c>
      <c r="Y165" s="12" t="s">
        <v>834</v>
      </c>
      <c r="Z165" s="12" t="s">
        <v>9</v>
      </c>
      <c r="AA165" s="12" t="s">
        <v>10</v>
      </c>
      <c r="AB165" s="13">
        <v>2.4696123910100001</v>
      </c>
      <c r="AC165" s="13">
        <v>0.19306036630000001</v>
      </c>
    </row>
    <row r="166" spans="5:29">
      <c r="J166" s="11" t="s">
        <v>120</v>
      </c>
      <c r="K166" s="11" t="s">
        <v>570</v>
      </c>
      <c r="L166" s="11" t="s">
        <v>122</v>
      </c>
      <c r="M166" s="11" t="s">
        <v>808</v>
      </c>
      <c r="N166" s="25"/>
      <c r="O166" s="25"/>
      <c r="P166" s="12">
        <v>180</v>
      </c>
      <c r="Q166" s="12" t="s">
        <v>6</v>
      </c>
      <c r="R166" s="12" t="s">
        <v>1107</v>
      </c>
      <c r="S166" s="12" t="s">
        <v>7</v>
      </c>
      <c r="T166" s="12" t="s">
        <v>171</v>
      </c>
      <c r="U166" s="12" t="s">
        <v>523</v>
      </c>
      <c r="V166" s="12" t="s">
        <v>199</v>
      </c>
      <c r="W166" s="12" t="s">
        <v>595</v>
      </c>
      <c r="X166" s="12" t="s">
        <v>203</v>
      </c>
      <c r="Y166" s="12" t="s">
        <v>872</v>
      </c>
      <c r="Z166" s="12" t="s">
        <v>9</v>
      </c>
      <c r="AA166" s="12" t="s">
        <v>10</v>
      </c>
      <c r="AB166" s="13">
        <v>1.0071282286900001</v>
      </c>
      <c r="AC166" s="13">
        <v>1.7235101871799999E-2</v>
      </c>
    </row>
    <row r="167" spans="5:29">
      <c r="J167" s="11" t="s">
        <v>351</v>
      </c>
      <c r="K167" s="11" t="s">
        <v>662</v>
      </c>
      <c r="L167" s="11" t="s">
        <v>352</v>
      </c>
      <c r="M167" s="11" t="s">
        <v>1039</v>
      </c>
      <c r="N167" s="25"/>
      <c r="O167" s="25"/>
      <c r="P167" s="12">
        <v>164</v>
      </c>
      <c r="Q167" s="12" t="s">
        <v>6</v>
      </c>
      <c r="R167" s="12" t="s">
        <v>1107</v>
      </c>
      <c r="S167" s="12" t="s">
        <v>7</v>
      </c>
      <c r="T167" s="12" t="s">
        <v>171</v>
      </c>
      <c r="U167" s="12" t="s">
        <v>523</v>
      </c>
      <c r="V167" s="12" t="s">
        <v>172</v>
      </c>
      <c r="W167" s="12" t="s">
        <v>589</v>
      </c>
      <c r="X167" s="12" t="s">
        <v>1371</v>
      </c>
      <c r="Y167" s="12" t="s">
        <v>856</v>
      </c>
      <c r="Z167" s="12" t="s">
        <v>9</v>
      </c>
      <c r="AA167" s="12" t="s">
        <v>10</v>
      </c>
      <c r="AB167" s="13">
        <v>1.98164177546</v>
      </c>
      <c r="AC167" s="13">
        <v>0.10426386552399999</v>
      </c>
    </row>
    <row r="168" spans="5:29">
      <c r="J168" s="11" t="s">
        <v>351</v>
      </c>
      <c r="K168" s="11" t="s">
        <v>662</v>
      </c>
      <c r="L168" s="11" t="s">
        <v>353</v>
      </c>
      <c r="M168" s="11" t="s">
        <v>1040</v>
      </c>
      <c r="N168" s="25"/>
      <c r="O168" s="25"/>
      <c r="P168" s="12">
        <v>172</v>
      </c>
      <c r="Q168" s="12" t="s">
        <v>6</v>
      </c>
      <c r="R168" s="12" t="s">
        <v>1107</v>
      </c>
      <c r="S168" s="12" t="s">
        <v>7</v>
      </c>
      <c r="T168" s="12" t="s">
        <v>171</v>
      </c>
      <c r="U168" s="12" t="s">
        <v>523</v>
      </c>
      <c r="V168" s="12" t="s">
        <v>592</v>
      </c>
      <c r="W168" s="12" t="s">
        <v>593</v>
      </c>
      <c r="X168" s="12" t="s">
        <v>193</v>
      </c>
      <c r="Y168" s="12" t="s">
        <v>864</v>
      </c>
      <c r="Z168" s="12" t="s">
        <v>9</v>
      </c>
      <c r="AA168" s="12" t="s">
        <v>10</v>
      </c>
      <c r="AB168" s="13">
        <v>0.45118217059999999</v>
      </c>
      <c r="AC168" s="13">
        <v>4.2287474539700002E-3</v>
      </c>
    </row>
    <row r="169" spans="5:29">
      <c r="J169" s="11" t="s">
        <v>144</v>
      </c>
      <c r="K169" s="11" t="s">
        <v>581</v>
      </c>
      <c r="L169" s="11" t="s">
        <v>1367</v>
      </c>
      <c r="M169" s="11" t="s">
        <v>833</v>
      </c>
      <c r="N169" s="25"/>
      <c r="O169" s="25"/>
      <c r="P169" s="12">
        <v>181</v>
      </c>
      <c r="Q169" s="12" t="s">
        <v>6</v>
      </c>
      <c r="R169" s="12" t="s">
        <v>1107</v>
      </c>
      <c r="S169" s="12" t="s">
        <v>7</v>
      </c>
      <c r="T169" s="12" t="s">
        <v>171</v>
      </c>
      <c r="U169" s="12" t="s">
        <v>523</v>
      </c>
      <c r="V169" s="12" t="s">
        <v>199</v>
      </c>
      <c r="W169" s="12" t="s">
        <v>595</v>
      </c>
      <c r="X169" s="12" t="s">
        <v>201</v>
      </c>
      <c r="Y169" s="12" t="s">
        <v>873</v>
      </c>
      <c r="Z169" s="12" t="s">
        <v>9</v>
      </c>
      <c r="AA169" s="12" t="s">
        <v>10</v>
      </c>
      <c r="AB169" s="13">
        <v>0.89241524576300002</v>
      </c>
      <c r="AC169" s="13">
        <v>4.0418780893800001E-2</v>
      </c>
    </row>
    <row r="170" spans="5:29">
      <c r="J170" s="11" t="s">
        <v>144</v>
      </c>
      <c r="K170" s="11" t="s">
        <v>581</v>
      </c>
      <c r="L170" s="11" t="s">
        <v>145</v>
      </c>
      <c r="M170" s="11" t="s">
        <v>834</v>
      </c>
      <c r="N170" s="25"/>
      <c r="O170" s="25"/>
      <c r="P170" s="12">
        <v>189</v>
      </c>
      <c r="Q170" s="12" t="s">
        <v>6</v>
      </c>
      <c r="R170" s="12" t="s">
        <v>1107</v>
      </c>
      <c r="S170" s="12" t="s">
        <v>7</v>
      </c>
      <c r="T170" s="12" t="s">
        <v>171</v>
      </c>
      <c r="U170" s="12" t="s">
        <v>523</v>
      </c>
      <c r="V170" s="12" t="s">
        <v>209</v>
      </c>
      <c r="W170" s="12" t="s">
        <v>597</v>
      </c>
      <c r="X170" s="12" t="s">
        <v>210</v>
      </c>
      <c r="Y170" s="12" t="s">
        <v>881</v>
      </c>
      <c r="Z170" s="12" t="s">
        <v>9</v>
      </c>
      <c r="AA170" s="12" t="s">
        <v>10</v>
      </c>
      <c r="AB170" s="13">
        <v>2.5288497466000002</v>
      </c>
      <c r="AC170" s="13">
        <v>0.23759990065600001</v>
      </c>
    </row>
    <row r="171" spans="5:29">
      <c r="J171" s="11" t="s">
        <v>323</v>
      </c>
      <c r="K171" s="11" t="s">
        <v>650</v>
      </c>
      <c r="L171" s="11" t="s">
        <v>1418</v>
      </c>
      <c r="M171" s="11" t="s">
        <v>1015</v>
      </c>
      <c r="N171" s="25"/>
      <c r="O171" s="25"/>
      <c r="P171" s="12">
        <v>166</v>
      </c>
      <c r="Q171" s="12" t="s">
        <v>6</v>
      </c>
      <c r="R171" s="12" t="s">
        <v>1107</v>
      </c>
      <c r="S171" s="12" t="s">
        <v>7</v>
      </c>
      <c r="T171" s="12" t="s">
        <v>171</v>
      </c>
      <c r="U171" s="12" t="s">
        <v>523</v>
      </c>
      <c r="V171" s="12" t="s">
        <v>1139</v>
      </c>
      <c r="W171" s="12" t="s">
        <v>590</v>
      </c>
      <c r="X171" s="12" t="s">
        <v>1139</v>
      </c>
      <c r="Y171" s="12" t="s">
        <v>858</v>
      </c>
      <c r="Z171" s="12" t="s">
        <v>9</v>
      </c>
      <c r="AA171" s="12" t="s">
        <v>10</v>
      </c>
      <c r="AB171" s="13">
        <v>1.60806011269</v>
      </c>
      <c r="AC171" s="13">
        <v>8.7248913403000006E-2</v>
      </c>
    </row>
    <row r="172" spans="5:29">
      <c r="J172" s="11" t="s">
        <v>323</v>
      </c>
      <c r="K172" s="11" t="s">
        <v>650</v>
      </c>
      <c r="L172" s="11" t="s">
        <v>324</v>
      </c>
      <c r="M172" s="11" t="s">
        <v>1014</v>
      </c>
      <c r="N172" s="25"/>
      <c r="O172" s="25"/>
      <c r="P172" s="12">
        <v>173</v>
      </c>
      <c r="Q172" s="12" t="s">
        <v>6</v>
      </c>
      <c r="R172" s="12" t="s">
        <v>1107</v>
      </c>
      <c r="S172" s="12" t="s">
        <v>7</v>
      </c>
      <c r="T172" s="12" t="s">
        <v>171</v>
      </c>
      <c r="U172" s="12" t="s">
        <v>523</v>
      </c>
      <c r="V172" s="12" t="s">
        <v>592</v>
      </c>
      <c r="W172" s="12" t="s">
        <v>593</v>
      </c>
      <c r="X172" s="12" t="s">
        <v>194</v>
      </c>
      <c r="Y172" s="12" t="s">
        <v>865</v>
      </c>
      <c r="Z172" s="12" t="s">
        <v>9</v>
      </c>
      <c r="AA172" s="12" t="s">
        <v>10</v>
      </c>
      <c r="AB172" s="13">
        <v>2.1257791582499999</v>
      </c>
      <c r="AC172" s="13">
        <v>0.15357746672</v>
      </c>
    </row>
    <row r="173" spans="5:29">
      <c r="J173" s="11" t="s">
        <v>151</v>
      </c>
      <c r="K173" s="11" t="s">
        <v>582</v>
      </c>
      <c r="L173" s="11" t="s">
        <v>152</v>
      </c>
      <c r="M173" s="11" t="s">
        <v>835</v>
      </c>
      <c r="N173" s="25"/>
      <c r="O173" s="25"/>
      <c r="P173" s="12">
        <v>178</v>
      </c>
      <c r="Q173" s="12" t="s">
        <v>6</v>
      </c>
      <c r="R173" s="12" t="s">
        <v>1107</v>
      </c>
      <c r="S173" s="12" t="s">
        <v>7</v>
      </c>
      <c r="T173" s="12" t="s">
        <v>171</v>
      </c>
      <c r="U173" s="12" t="s">
        <v>523</v>
      </c>
      <c r="V173" s="12" t="s">
        <v>197</v>
      </c>
      <c r="W173" s="12" t="s">
        <v>594</v>
      </c>
      <c r="X173" s="12" t="s">
        <v>198</v>
      </c>
      <c r="Y173" s="12" t="s">
        <v>870</v>
      </c>
      <c r="Z173" s="12" t="s">
        <v>9</v>
      </c>
      <c r="AA173" s="12" t="s">
        <v>10</v>
      </c>
      <c r="AB173" s="13">
        <v>1.19698960276</v>
      </c>
      <c r="AC173" s="13">
        <v>5.0725641054299997E-2</v>
      </c>
    </row>
    <row r="174" spans="5:29">
      <c r="J174" s="11" t="s">
        <v>151</v>
      </c>
      <c r="K174" s="11" t="s">
        <v>582</v>
      </c>
      <c r="L174" s="11" t="s">
        <v>429</v>
      </c>
      <c r="M174" s="11" t="s">
        <v>836</v>
      </c>
      <c r="N174" s="25"/>
      <c r="O174" s="25"/>
      <c r="P174" s="12">
        <v>167</v>
      </c>
      <c r="Q174" s="12" t="s">
        <v>6</v>
      </c>
      <c r="R174" s="12" t="s">
        <v>1107</v>
      </c>
      <c r="S174" s="12" t="s">
        <v>7</v>
      </c>
      <c r="T174" s="12" t="s">
        <v>171</v>
      </c>
      <c r="U174" s="12" t="s">
        <v>523</v>
      </c>
      <c r="V174" s="12" t="s">
        <v>188</v>
      </c>
      <c r="W174" s="12" t="s">
        <v>591</v>
      </c>
      <c r="X174" s="12" t="s">
        <v>1372</v>
      </c>
      <c r="Y174" s="12" t="s">
        <v>859</v>
      </c>
      <c r="Z174" s="12" t="s">
        <v>9</v>
      </c>
      <c r="AA174" s="12" t="s">
        <v>10</v>
      </c>
      <c r="AB174" s="13">
        <v>1.58487771061</v>
      </c>
      <c r="AC174" s="13">
        <v>6.3939826038899999E-2</v>
      </c>
    </row>
    <row r="175" spans="5:29">
      <c r="J175" s="11" t="s">
        <v>25</v>
      </c>
      <c r="K175" s="11" t="s">
        <v>535</v>
      </c>
      <c r="L175" s="11" t="s">
        <v>1292</v>
      </c>
      <c r="M175" s="11" t="s">
        <v>709</v>
      </c>
      <c r="N175" s="25"/>
      <c r="O175" s="25"/>
      <c r="P175" s="12">
        <v>168</v>
      </c>
      <c r="Q175" s="12" t="s">
        <v>6</v>
      </c>
      <c r="R175" s="12" t="s">
        <v>1107</v>
      </c>
      <c r="S175" s="12" t="s">
        <v>7</v>
      </c>
      <c r="T175" s="12" t="s">
        <v>171</v>
      </c>
      <c r="U175" s="12" t="s">
        <v>523</v>
      </c>
      <c r="V175" s="12" t="s">
        <v>188</v>
      </c>
      <c r="W175" s="12" t="s">
        <v>591</v>
      </c>
      <c r="X175" s="12" t="s">
        <v>428</v>
      </c>
      <c r="Y175" s="12" t="s">
        <v>860</v>
      </c>
      <c r="Z175" s="12" t="s">
        <v>9</v>
      </c>
      <c r="AA175" s="12" t="s">
        <v>10</v>
      </c>
      <c r="AB175" s="13">
        <v>1.7996839542500001</v>
      </c>
      <c r="AC175" s="13">
        <v>0.1148789055</v>
      </c>
    </row>
    <row r="176" spans="5:29">
      <c r="J176" s="11" t="s">
        <v>25</v>
      </c>
      <c r="K176" s="11" t="s">
        <v>535</v>
      </c>
      <c r="L176" s="11" t="s">
        <v>26</v>
      </c>
      <c r="M176" s="11" t="s">
        <v>708</v>
      </c>
      <c r="N176" s="25"/>
      <c r="O176" s="25"/>
      <c r="P176" s="12">
        <v>174</v>
      </c>
      <c r="Q176" s="12" t="s">
        <v>6</v>
      </c>
      <c r="R176" s="12" t="s">
        <v>1107</v>
      </c>
      <c r="S176" s="12" t="s">
        <v>7</v>
      </c>
      <c r="T176" s="12" t="s">
        <v>171</v>
      </c>
      <c r="U176" s="12" t="s">
        <v>523</v>
      </c>
      <c r="V176" s="12" t="s">
        <v>592</v>
      </c>
      <c r="W176" s="12" t="s">
        <v>593</v>
      </c>
      <c r="X176" s="12" t="s">
        <v>195</v>
      </c>
      <c r="Y176" s="12" t="s">
        <v>866</v>
      </c>
      <c r="Z176" s="12" t="s">
        <v>9</v>
      </c>
      <c r="AA176" s="12" t="s">
        <v>10</v>
      </c>
      <c r="AB176" s="13">
        <v>2.9688047963400002</v>
      </c>
      <c r="AC176" s="13">
        <v>0.16112761917599999</v>
      </c>
    </row>
    <row r="177" spans="10:29">
      <c r="J177" s="11" t="s">
        <v>25</v>
      </c>
      <c r="K177" s="11" t="s">
        <v>535</v>
      </c>
      <c r="L177" s="11" t="s">
        <v>27</v>
      </c>
      <c r="M177" s="11" t="s">
        <v>710</v>
      </c>
      <c r="N177" s="25"/>
      <c r="O177" s="25"/>
      <c r="P177" s="12">
        <v>175</v>
      </c>
      <c r="Q177" s="12" t="s">
        <v>6</v>
      </c>
      <c r="R177" s="12" t="s">
        <v>1107</v>
      </c>
      <c r="S177" s="12" t="s">
        <v>7</v>
      </c>
      <c r="T177" s="12" t="s">
        <v>171</v>
      </c>
      <c r="U177" s="12" t="s">
        <v>523</v>
      </c>
      <c r="V177" s="12" t="s">
        <v>592</v>
      </c>
      <c r="W177" s="12" t="s">
        <v>593</v>
      </c>
      <c r="X177" s="12" t="s">
        <v>1373</v>
      </c>
      <c r="Y177" s="12" t="s">
        <v>867</v>
      </c>
      <c r="Z177" s="12" t="s">
        <v>9</v>
      </c>
      <c r="AA177" s="12" t="s">
        <v>10</v>
      </c>
      <c r="AB177" s="13">
        <v>2.5329097280499999</v>
      </c>
      <c r="AC177" s="13">
        <v>0.237917627322</v>
      </c>
    </row>
    <row r="178" spans="10:29">
      <c r="J178" s="11" t="s">
        <v>25</v>
      </c>
      <c r="K178" s="11" t="s">
        <v>535</v>
      </c>
      <c r="L178" s="11" t="s">
        <v>31</v>
      </c>
      <c r="M178" s="11" t="s">
        <v>711</v>
      </c>
      <c r="N178" s="25"/>
      <c r="O178" s="25"/>
      <c r="P178" s="12">
        <v>169</v>
      </c>
      <c r="Q178" s="12" t="s">
        <v>6</v>
      </c>
      <c r="R178" s="12" t="s">
        <v>1107</v>
      </c>
      <c r="S178" s="12" t="s">
        <v>7</v>
      </c>
      <c r="T178" s="12" t="s">
        <v>171</v>
      </c>
      <c r="U178" s="12" t="s">
        <v>523</v>
      </c>
      <c r="V178" s="12" t="s">
        <v>188</v>
      </c>
      <c r="W178" s="12" t="s">
        <v>591</v>
      </c>
      <c r="X178" s="12" t="s">
        <v>189</v>
      </c>
      <c r="Y178" s="12" t="s">
        <v>861</v>
      </c>
      <c r="Z178" s="12" t="s">
        <v>9</v>
      </c>
      <c r="AA178" s="12" t="s">
        <v>10</v>
      </c>
      <c r="AB178" s="13">
        <v>1.7615175896099999</v>
      </c>
      <c r="AC178" s="13">
        <v>7.1416028133999998E-2</v>
      </c>
    </row>
    <row r="179" spans="10:29">
      <c r="J179" s="11" t="s">
        <v>153</v>
      </c>
      <c r="K179" s="11" t="s">
        <v>583</v>
      </c>
      <c r="L179" s="11" t="s">
        <v>1368</v>
      </c>
      <c r="M179" s="11" t="s">
        <v>837</v>
      </c>
      <c r="N179" s="25"/>
      <c r="O179" s="25"/>
      <c r="P179" s="12">
        <v>179</v>
      </c>
      <c r="Q179" s="12" t="s">
        <v>6</v>
      </c>
      <c r="R179" s="12" t="s">
        <v>1107</v>
      </c>
      <c r="S179" s="12" t="s">
        <v>7</v>
      </c>
      <c r="T179" s="12" t="s">
        <v>171</v>
      </c>
      <c r="U179" s="12" t="s">
        <v>523</v>
      </c>
      <c r="V179" s="12" t="s">
        <v>197</v>
      </c>
      <c r="W179" s="12" t="s">
        <v>594</v>
      </c>
      <c r="X179" s="12" t="s">
        <v>1374</v>
      </c>
      <c r="Y179" s="12" t="s">
        <v>871</v>
      </c>
      <c r="Z179" s="12" t="s">
        <v>9</v>
      </c>
      <c r="AA179" s="12" t="s">
        <v>10</v>
      </c>
      <c r="AB179" s="13">
        <v>1.15149187655</v>
      </c>
      <c r="AC179" s="13">
        <v>5.2834636659500001E-2</v>
      </c>
    </row>
    <row r="180" spans="10:29">
      <c r="J180" s="11" t="s">
        <v>153</v>
      </c>
      <c r="K180" s="11" t="s">
        <v>583</v>
      </c>
      <c r="L180" s="11" t="s">
        <v>154</v>
      </c>
      <c r="M180" s="11" t="s">
        <v>838</v>
      </c>
      <c r="N180" s="25"/>
      <c r="O180" s="25"/>
      <c r="P180" s="12">
        <v>165</v>
      </c>
      <c r="Q180" s="12" t="s">
        <v>6</v>
      </c>
      <c r="R180" s="12" t="s">
        <v>1107</v>
      </c>
      <c r="S180" s="12" t="s">
        <v>7</v>
      </c>
      <c r="T180" s="12" t="s">
        <v>171</v>
      </c>
      <c r="U180" s="12" t="s">
        <v>523</v>
      </c>
      <c r="V180" s="12" t="s">
        <v>172</v>
      </c>
      <c r="W180" s="12" t="s">
        <v>589</v>
      </c>
      <c r="X180" s="12" t="s">
        <v>173</v>
      </c>
      <c r="Y180" s="12" t="s">
        <v>857</v>
      </c>
      <c r="Z180" s="12" t="s">
        <v>9</v>
      </c>
      <c r="AA180" s="12" t="s">
        <v>10</v>
      </c>
      <c r="AB180" s="13">
        <v>1.88137188411</v>
      </c>
      <c r="AC180" s="13">
        <v>0.103593902219</v>
      </c>
    </row>
    <row r="181" spans="10:29">
      <c r="J181" s="11" t="s">
        <v>153</v>
      </c>
      <c r="K181" s="11" t="s">
        <v>583</v>
      </c>
      <c r="L181" s="11" t="s">
        <v>155</v>
      </c>
      <c r="M181" s="11" t="s">
        <v>839</v>
      </c>
      <c r="N181" s="25"/>
      <c r="O181" s="25"/>
      <c r="P181" s="12">
        <v>185</v>
      </c>
      <c r="Q181" s="12" t="s">
        <v>6</v>
      </c>
      <c r="R181" s="12" t="s">
        <v>1107</v>
      </c>
      <c r="S181" s="12" t="s">
        <v>7</v>
      </c>
      <c r="T181" s="12" t="s">
        <v>171</v>
      </c>
      <c r="U181" s="12" t="s">
        <v>523</v>
      </c>
      <c r="V181" s="12" t="s">
        <v>205</v>
      </c>
      <c r="W181" s="12" t="s">
        <v>596</v>
      </c>
      <c r="X181" s="12" t="s">
        <v>1375</v>
      </c>
      <c r="Y181" s="12" t="s">
        <v>877</v>
      </c>
      <c r="Z181" s="12" t="s">
        <v>9</v>
      </c>
      <c r="AA181" s="12" t="s">
        <v>10</v>
      </c>
      <c r="AB181" s="13">
        <v>1.16354770474</v>
      </c>
      <c r="AC181" s="13">
        <v>4.1835131004399999E-2</v>
      </c>
    </row>
    <row r="182" spans="10:29">
      <c r="J182" s="11" t="s">
        <v>1147</v>
      </c>
      <c r="K182" s="11" t="s">
        <v>681</v>
      </c>
      <c r="L182" s="11" t="s">
        <v>401</v>
      </c>
      <c r="M182" s="11" t="s">
        <v>1080</v>
      </c>
      <c r="N182" s="25"/>
      <c r="O182" s="25"/>
      <c r="P182" s="12">
        <v>170</v>
      </c>
      <c r="Q182" s="12" t="s">
        <v>6</v>
      </c>
      <c r="R182" s="12" t="s">
        <v>1107</v>
      </c>
      <c r="S182" s="12" t="s">
        <v>7</v>
      </c>
      <c r="T182" s="12" t="s">
        <v>171</v>
      </c>
      <c r="U182" s="12" t="s">
        <v>523</v>
      </c>
      <c r="V182" s="12" t="s">
        <v>188</v>
      </c>
      <c r="W182" s="12" t="s">
        <v>591</v>
      </c>
      <c r="X182" s="12" t="s">
        <v>190</v>
      </c>
      <c r="Y182" s="12" t="s">
        <v>862</v>
      </c>
      <c r="Z182" s="12" t="s">
        <v>9</v>
      </c>
      <c r="AA182" s="12" t="s">
        <v>10</v>
      </c>
      <c r="AB182" s="13">
        <v>1.86142371839</v>
      </c>
      <c r="AC182" s="13">
        <v>0.12080816336</v>
      </c>
    </row>
    <row r="183" spans="10:29">
      <c r="J183" s="11" t="s">
        <v>1147</v>
      </c>
      <c r="K183" s="11" t="s">
        <v>681</v>
      </c>
      <c r="L183" s="11" t="s">
        <v>403</v>
      </c>
      <c r="M183" s="11" t="s">
        <v>1081</v>
      </c>
      <c r="N183" s="25"/>
      <c r="O183" s="25"/>
      <c r="P183" s="12">
        <v>182</v>
      </c>
      <c r="Q183" s="12" t="s">
        <v>6</v>
      </c>
      <c r="R183" s="12" t="s">
        <v>1107</v>
      </c>
      <c r="S183" s="12" t="s">
        <v>7</v>
      </c>
      <c r="T183" s="12" t="s">
        <v>171</v>
      </c>
      <c r="U183" s="12" t="s">
        <v>523</v>
      </c>
      <c r="V183" s="12" t="s">
        <v>199</v>
      </c>
      <c r="W183" s="12" t="s">
        <v>595</v>
      </c>
      <c r="X183" s="12" t="s">
        <v>200</v>
      </c>
      <c r="Y183" s="12" t="s">
        <v>874</v>
      </c>
      <c r="Z183" s="12" t="s">
        <v>9</v>
      </c>
      <c r="AA183" s="12" t="s">
        <v>10</v>
      </c>
      <c r="AB183" s="13">
        <v>1.03492981548</v>
      </c>
      <c r="AC183" s="13">
        <v>3.69607390896E-2</v>
      </c>
    </row>
    <row r="184" spans="10:29">
      <c r="J184" s="11" t="s">
        <v>354</v>
      </c>
      <c r="K184" s="11" t="s">
        <v>663</v>
      </c>
      <c r="L184" s="11" t="s">
        <v>355</v>
      </c>
      <c r="M184" s="11" t="s">
        <v>1041</v>
      </c>
      <c r="N184" s="25"/>
      <c r="O184" s="25"/>
      <c r="P184" s="12">
        <v>190</v>
      </c>
      <c r="Q184" s="12" t="s">
        <v>6</v>
      </c>
      <c r="R184" s="12" t="s">
        <v>1107</v>
      </c>
      <c r="S184" s="12" t="s">
        <v>7</v>
      </c>
      <c r="T184" s="12" t="s">
        <v>171</v>
      </c>
      <c r="U184" s="12" t="s">
        <v>523</v>
      </c>
      <c r="V184" s="12" t="s">
        <v>209</v>
      </c>
      <c r="W184" s="12" t="s">
        <v>597</v>
      </c>
      <c r="X184" s="12" t="s">
        <v>1376</v>
      </c>
      <c r="Y184" s="12" t="s">
        <v>882</v>
      </c>
      <c r="Z184" s="12" t="s">
        <v>9</v>
      </c>
      <c r="AA184" s="12" t="s">
        <v>10</v>
      </c>
      <c r="AB184" s="13">
        <v>1.5274481065000001</v>
      </c>
      <c r="AC184" s="13">
        <v>7.8479036066500002E-2</v>
      </c>
    </row>
    <row r="185" spans="10:29">
      <c r="J185" s="11" t="s">
        <v>354</v>
      </c>
      <c r="K185" s="11" t="s">
        <v>663</v>
      </c>
      <c r="L185" s="11" t="s">
        <v>356</v>
      </c>
      <c r="M185" s="11" t="s">
        <v>1042</v>
      </c>
      <c r="N185" s="25"/>
      <c r="O185" s="25"/>
      <c r="P185" s="12">
        <v>183</v>
      </c>
      <c r="Q185" s="12" t="s">
        <v>6</v>
      </c>
      <c r="R185" s="12" t="s">
        <v>1107</v>
      </c>
      <c r="S185" s="12" t="s">
        <v>7</v>
      </c>
      <c r="T185" s="12" t="s">
        <v>171</v>
      </c>
      <c r="U185" s="12" t="s">
        <v>523</v>
      </c>
      <c r="V185" s="12" t="s">
        <v>199</v>
      </c>
      <c r="W185" s="12" t="s">
        <v>595</v>
      </c>
      <c r="X185" s="12" t="s">
        <v>202</v>
      </c>
      <c r="Y185" s="12" t="s">
        <v>875</v>
      </c>
      <c r="Z185" s="12" t="s">
        <v>9</v>
      </c>
      <c r="AA185" s="12" t="s">
        <v>10</v>
      </c>
      <c r="AB185" s="13">
        <v>0.77754219251199996</v>
      </c>
      <c r="AC185" s="13">
        <v>1.3898983274599999E-2</v>
      </c>
    </row>
    <row r="186" spans="10:29">
      <c r="J186" s="11" t="s">
        <v>354</v>
      </c>
      <c r="K186" s="11" t="s">
        <v>663</v>
      </c>
      <c r="L186" s="11" t="s">
        <v>357</v>
      </c>
      <c r="M186" s="11" t="s">
        <v>1043</v>
      </c>
      <c r="N186" s="25"/>
      <c r="O186" s="25"/>
      <c r="P186" s="12">
        <v>176</v>
      </c>
      <c r="Q186" s="12" t="s">
        <v>6</v>
      </c>
      <c r="R186" s="12" t="s">
        <v>1107</v>
      </c>
      <c r="S186" s="12" t="s">
        <v>7</v>
      </c>
      <c r="T186" s="12" t="s">
        <v>171</v>
      </c>
      <c r="U186" s="12" t="s">
        <v>523</v>
      </c>
      <c r="V186" s="12" t="s">
        <v>592</v>
      </c>
      <c r="W186" s="12" t="s">
        <v>593</v>
      </c>
      <c r="X186" s="12" t="s">
        <v>192</v>
      </c>
      <c r="Y186" s="12" t="s">
        <v>868</v>
      </c>
      <c r="Z186" s="12" t="s">
        <v>9</v>
      </c>
      <c r="AA186" s="12" t="s">
        <v>10</v>
      </c>
      <c r="AB186" s="13">
        <v>1.621925093</v>
      </c>
      <c r="AC186" s="13">
        <v>8.6077153615399998E-2</v>
      </c>
    </row>
    <row r="187" spans="10:29">
      <c r="J187" s="11" t="s">
        <v>188</v>
      </c>
      <c r="K187" s="11" t="s">
        <v>591</v>
      </c>
      <c r="L187" s="11" t="s">
        <v>1372</v>
      </c>
      <c r="M187" s="11" t="s">
        <v>859</v>
      </c>
      <c r="N187" s="25"/>
      <c r="O187" s="25"/>
      <c r="P187" s="12">
        <v>171</v>
      </c>
      <c r="Q187" s="12" t="s">
        <v>6</v>
      </c>
      <c r="R187" s="12" t="s">
        <v>1107</v>
      </c>
      <c r="S187" s="12" t="s">
        <v>7</v>
      </c>
      <c r="T187" s="12" t="s">
        <v>171</v>
      </c>
      <c r="U187" s="12" t="s">
        <v>523</v>
      </c>
      <c r="V187" s="12" t="s">
        <v>188</v>
      </c>
      <c r="W187" s="12" t="s">
        <v>591</v>
      </c>
      <c r="X187" s="12" t="s">
        <v>191</v>
      </c>
      <c r="Y187" s="12" t="s">
        <v>863</v>
      </c>
      <c r="Z187" s="12" t="s">
        <v>9</v>
      </c>
      <c r="AA187" s="12" t="s">
        <v>10</v>
      </c>
      <c r="AB187" s="13">
        <v>0.62324551880300005</v>
      </c>
      <c r="AC187" s="13">
        <v>1.1003271891199999E-2</v>
      </c>
    </row>
    <row r="188" spans="10:29">
      <c r="J188" s="11" t="s">
        <v>188</v>
      </c>
      <c r="K188" s="11" t="s">
        <v>591</v>
      </c>
      <c r="L188" s="11" t="s">
        <v>428</v>
      </c>
      <c r="M188" s="11" t="s">
        <v>860</v>
      </c>
      <c r="N188" s="25"/>
      <c r="O188" s="25"/>
      <c r="P188" s="12">
        <v>186</v>
      </c>
      <c r="Q188" s="12" t="s">
        <v>6</v>
      </c>
      <c r="R188" s="12" t="s">
        <v>1107</v>
      </c>
      <c r="S188" s="12" t="s">
        <v>7</v>
      </c>
      <c r="T188" s="12" t="s">
        <v>171</v>
      </c>
      <c r="U188" s="12" t="s">
        <v>523</v>
      </c>
      <c r="V188" s="12" t="s">
        <v>205</v>
      </c>
      <c r="W188" s="12" t="s">
        <v>596</v>
      </c>
      <c r="X188" s="12" t="s">
        <v>206</v>
      </c>
      <c r="Y188" s="12" t="s">
        <v>878</v>
      </c>
      <c r="Z188" s="12" t="s">
        <v>9</v>
      </c>
      <c r="AA188" s="12" t="s">
        <v>10</v>
      </c>
      <c r="AB188" s="13">
        <v>0.964630136202</v>
      </c>
      <c r="AC188" s="13">
        <v>3.8880896584100003E-2</v>
      </c>
    </row>
    <row r="189" spans="10:29">
      <c r="J189" s="11" t="s">
        <v>188</v>
      </c>
      <c r="K189" s="11" t="s">
        <v>591</v>
      </c>
      <c r="L189" s="11" t="s">
        <v>189</v>
      </c>
      <c r="M189" s="11" t="s">
        <v>861</v>
      </c>
      <c r="N189" s="25"/>
      <c r="O189" s="25"/>
      <c r="P189" s="12">
        <v>187</v>
      </c>
      <c r="Q189" s="12" t="s">
        <v>6</v>
      </c>
      <c r="R189" s="12" t="s">
        <v>1107</v>
      </c>
      <c r="S189" s="12" t="s">
        <v>7</v>
      </c>
      <c r="T189" s="12" t="s">
        <v>171</v>
      </c>
      <c r="U189" s="12" t="s">
        <v>523</v>
      </c>
      <c r="V189" s="12" t="s">
        <v>205</v>
      </c>
      <c r="W189" s="12" t="s">
        <v>596</v>
      </c>
      <c r="X189" s="12" t="s">
        <v>207</v>
      </c>
      <c r="Y189" s="12" t="s">
        <v>879</v>
      </c>
      <c r="Z189" s="12" t="s">
        <v>9</v>
      </c>
      <c r="AA189" s="12" t="s">
        <v>10</v>
      </c>
      <c r="AB189" s="13">
        <v>1.62613129244</v>
      </c>
      <c r="AC189" s="13">
        <v>0.11416672206099999</v>
      </c>
    </row>
    <row r="190" spans="10:29">
      <c r="J190" s="11" t="s">
        <v>188</v>
      </c>
      <c r="K190" s="11" t="s">
        <v>591</v>
      </c>
      <c r="L190" s="11" t="s">
        <v>190</v>
      </c>
      <c r="M190" s="11" t="s">
        <v>862</v>
      </c>
      <c r="N190" s="25"/>
      <c r="O190" s="25"/>
      <c r="P190" s="12">
        <v>188</v>
      </c>
      <c r="Q190" s="12" t="s">
        <v>6</v>
      </c>
      <c r="R190" s="12" t="s">
        <v>1107</v>
      </c>
      <c r="S190" s="12" t="s">
        <v>7</v>
      </c>
      <c r="T190" s="12" t="s">
        <v>171</v>
      </c>
      <c r="U190" s="12" t="s">
        <v>523</v>
      </c>
      <c r="V190" s="12" t="s">
        <v>205</v>
      </c>
      <c r="W190" s="12" t="s">
        <v>596</v>
      </c>
      <c r="X190" s="12" t="s">
        <v>208</v>
      </c>
      <c r="Y190" s="12" t="s">
        <v>880</v>
      </c>
      <c r="Z190" s="12" t="s">
        <v>9</v>
      </c>
      <c r="AA190" s="12" t="s">
        <v>10</v>
      </c>
      <c r="AB190" s="13">
        <v>0.93030650183600005</v>
      </c>
      <c r="AC190" s="13">
        <v>1.4630855148400001E-2</v>
      </c>
    </row>
    <row r="191" spans="10:29">
      <c r="J191" s="11" t="s">
        <v>188</v>
      </c>
      <c r="K191" s="11" t="s">
        <v>591</v>
      </c>
      <c r="L191" s="11" t="s">
        <v>191</v>
      </c>
      <c r="M191" s="11" t="s">
        <v>863</v>
      </c>
      <c r="N191" s="25"/>
      <c r="O191" s="25"/>
      <c r="P191" s="12">
        <v>177</v>
      </c>
      <c r="Q191" s="12" t="s">
        <v>6</v>
      </c>
      <c r="R191" s="12" t="s">
        <v>1107</v>
      </c>
      <c r="S191" s="12" t="s">
        <v>7</v>
      </c>
      <c r="T191" s="12" t="s">
        <v>171</v>
      </c>
      <c r="U191" s="12" t="s">
        <v>523</v>
      </c>
      <c r="V191" s="12" t="s">
        <v>592</v>
      </c>
      <c r="W191" s="12" t="s">
        <v>593</v>
      </c>
      <c r="X191" s="12" t="s">
        <v>196</v>
      </c>
      <c r="Y191" s="12" t="s">
        <v>869</v>
      </c>
      <c r="Z191" s="12" t="s">
        <v>9</v>
      </c>
      <c r="AA191" s="12" t="s">
        <v>10</v>
      </c>
      <c r="AB191" s="13">
        <v>1.6038260715799999</v>
      </c>
      <c r="AC191" s="13">
        <v>5.9225553738499997E-2</v>
      </c>
    </row>
    <row r="192" spans="10:29">
      <c r="J192" s="11" t="s">
        <v>276</v>
      </c>
      <c r="K192" s="11" t="s">
        <v>630</v>
      </c>
      <c r="L192" s="11" t="s">
        <v>277</v>
      </c>
      <c r="M192" s="11" t="s">
        <v>964</v>
      </c>
      <c r="N192" s="25"/>
      <c r="O192" s="25"/>
      <c r="P192" s="12">
        <v>184</v>
      </c>
      <c r="Q192" s="12" t="s">
        <v>6</v>
      </c>
      <c r="R192" s="12" t="s">
        <v>1107</v>
      </c>
      <c r="S192" s="12" t="s">
        <v>7</v>
      </c>
      <c r="T192" s="12" t="s">
        <v>171</v>
      </c>
      <c r="U192" s="12" t="s">
        <v>523</v>
      </c>
      <c r="V192" s="12" t="s">
        <v>199</v>
      </c>
      <c r="W192" s="12" t="s">
        <v>595</v>
      </c>
      <c r="X192" s="12" t="s">
        <v>204</v>
      </c>
      <c r="Y192" s="12" t="s">
        <v>876</v>
      </c>
      <c r="Z192" s="12" t="s">
        <v>9</v>
      </c>
      <c r="AA192" s="12" t="s">
        <v>10</v>
      </c>
      <c r="AB192" s="13">
        <v>0.74626883784099995</v>
      </c>
      <c r="AC192" s="13">
        <v>2.0836550507E-2</v>
      </c>
    </row>
    <row r="193" spans="10:29">
      <c r="J193" s="11" t="s">
        <v>276</v>
      </c>
      <c r="K193" s="11" t="s">
        <v>630</v>
      </c>
      <c r="L193" s="11" t="s">
        <v>278</v>
      </c>
      <c r="M193" s="11" t="s">
        <v>965</v>
      </c>
      <c r="N193" s="25"/>
      <c r="O193" s="25"/>
      <c r="P193" s="12">
        <v>191</v>
      </c>
      <c r="Q193" s="12" t="s">
        <v>6</v>
      </c>
      <c r="R193" s="12" t="s">
        <v>1107</v>
      </c>
      <c r="S193" s="12" t="s">
        <v>7</v>
      </c>
      <c r="T193" s="12" t="s">
        <v>432</v>
      </c>
      <c r="U193" s="12" t="s">
        <v>524</v>
      </c>
      <c r="V193" s="12" t="s">
        <v>1140</v>
      </c>
      <c r="W193" s="12" t="s">
        <v>598</v>
      </c>
      <c r="X193" s="12" t="s">
        <v>1140</v>
      </c>
      <c r="Y193" s="12" t="s">
        <v>883</v>
      </c>
      <c r="Z193" s="12" t="s">
        <v>9</v>
      </c>
      <c r="AA193" s="12" t="s">
        <v>10</v>
      </c>
      <c r="AB193" s="13">
        <v>2.50890786636</v>
      </c>
      <c r="AC193" s="13">
        <v>0.13181663009700001</v>
      </c>
    </row>
    <row r="194" spans="10:29">
      <c r="J194" s="11" t="s">
        <v>276</v>
      </c>
      <c r="K194" s="11" t="s">
        <v>630</v>
      </c>
      <c r="L194" s="11" t="s">
        <v>279</v>
      </c>
      <c r="M194" s="11" t="s">
        <v>966</v>
      </c>
      <c r="N194" s="25"/>
      <c r="O194" s="25"/>
      <c r="P194" s="12">
        <v>211</v>
      </c>
      <c r="Q194" s="12" t="s">
        <v>6</v>
      </c>
      <c r="R194" s="12" t="s">
        <v>1107</v>
      </c>
      <c r="S194" s="12" t="s">
        <v>7</v>
      </c>
      <c r="T194" s="12" t="s">
        <v>174</v>
      </c>
      <c r="U194" s="12" t="s">
        <v>525</v>
      </c>
      <c r="V194" s="12" t="s">
        <v>236</v>
      </c>
      <c r="W194" s="12" t="s">
        <v>608</v>
      </c>
      <c r="X194" s="12" t="s">
        <v>237</v>
      </c>
      <c r="Y194" s="12" t="s">
        <v>903</v>
      </c>
      <c r="Z194" s="12" t="s">
        <v>9</v>
      </c>
      <c r="AA194" s="12" t="s">
        <v>10</v>
      </c>
      <c r="AB194" s="13">
        <v>2.0009383567399999</v>
      </c>
      <c r="AC194" s="13">
        <v>0.127905719906</v>
      </c>
    </row>
    <row r="195" spans="10:29">
      <c r="J195" s="11" t="s">
        <v>233</v>
      </c>
      <c r="K195" s="11" t="s">
        <v>607</v>
      </c>
      <c r="L195" s="11" t="s">
        <v>1385</v>
      </c>
      <c r="M195" s="11" t="s">
        <v>901</v>
      </c>
      <c r="N195" s="25"/>
      <c r="O195" s="25"/>
      <c r="P195" s="12">
        <v>197</v>
      </c>
      <c r="Q195" s="12" t="s">
        <v>6</v>
      </c>
      <c r="R195" s="12" t="s">
        <v>1107</v>
      </c>
      <c r="S195" s="12" t="s">
        <v>7</v>
      </c>
      <c r="T195" s="12" t="s">
        <v>174</v>
      </c>
      <c r="U195" s="12" t="s">
        <v>525</v>
      </c>
      <c r="V195" s="12" t="s">
        <v>223</v>
      </c>
      <c r="W195" s="12" t="s">
        <v>601</v>
      </c>
      <c r="X195" s="12" t="s">
        <v>224</v>
      </c>
      <c r="Y195" s="12" t="s">
        <v>889</v>
      </c>
      <c r="Z195" s="12" t="s">
        <v>9</v>
      </c>
      <c r="AA195" s="12" t="s">
        <v>10</v>
      </c>
      <c r="AB195" s="13">
        <v>1.14079136377</v>
      </c>
      <c r="AC195" s="13">
        <v>4.0024343309000003E-2</v>
      </c>
    </row>
    <row r="196" spans="10:29">
      <c r="J196" s="11" t="s">
        <v>233</v>
      </c>
      <c r="K196" s="11" t="s">
        <v>607</v>
      </c>
      <c r="L196" s="11" t="s">
        <v>234</v>
      </c>
      <c r="M196" s="11" t="s">
        <v>900</v>
      </c>
      <c r="N196" s="25"/>
      <c r="O196" s="25"/>
      <c r="P196" s="12">
        <v>250</v>
      </c>
      <c r="Q196" s="12" t="s">
        <v>6</v>
      </c>
      <c r="R196" s="12" t="s">
        <v>1107</v>
      </c>
      <c r="S196" s="12" t="s">
        <v>7</v>
      </c>
      <c r="T196" s="12" t="s">
        <v>174</v>
      </c>
      <c r="U196" s="12" t="s">
        <v>525</v>
      </c>
      <c r="V196" s="12" t="s">
        <v>230</v>
      </c>
      <c r="W196" s="12" t="s">
        <v>621</v>
      </c>
      <c r="X196" s="12" t="s">
        <v>227</v>
      </c>
      <c r="Y196" s="12" t="s">
        <v>942</v>
      </c>
      <c r="Z196" s="12" t="s">
        <v>9</v>
      </c>
      <c r="AA196" s="12" t="s">
        <v>10</v>
      </c>
      <c r="AB196" s="13">
        <v>1.9734437955699999</v>
      </c>
      <c r="AC196" s="13">
        <v>0.10515922311799999</v>
      </c>
    </row>
    <row r="197" spans="10:29">
      <c r="J197" s="11" t="s">
        <v>233</v>
      </c>
      <c r="K197" s="11" t="s">
        <v>607</v>
      </c>
      <c r="L197" s="11" t="s">
        <v>235</v>
      </c>
      <c r="M197" s="11" t="s">
        <v>902</v>
      </c>
      <c r="N197" s="25"/>
      <c r="O197" s="25"/>
      <c r="P197" s="12">
        <v>192</v>
      </c>
      <c r="Q197" s="12" t="s">
        <v>6</v>
      </c>
      <c r="R197" s="12" t="s">
        <v>1107</v>
      </c>
      <c r="S197" s="12" t="s">
        <v>7</v>
      </c>
      <c r="T197" s="12" t="s">
        <v>174</v>
      </c>
      <c r="U197" s="12" t="s">
        <v>525</v>
      </c>
      <c r="V197" s="12" t="s">
        <v>211</v>
      </c>
      <c r="W197" s="12" t="s">
        <v>599</v>
      </c>
      <c r="X197" s="12" t="s">
        <v>1377</v>
      </c>
      <c r="Y197" s="12" t="s">
        <v>884</v>
      </c>
      <c r="Z197" s="12" t="s">
        <v>9</v>
      </c>
      <c r="AA197" s="12" t="s">
        <v>10</v>
      </c>
      <c r="AB197" s="13">
        <v>1.1145450722600001</v>
      </c>
      <c r="AC197" s="13">
        <v>4.9131056785000002E-2</v>
      </c>
    </row>
    <row r="198" spans="10:29">
      <c r="J198" s="11" t="s">
        <v>280</v>
      </c>
      <c r="K198" s="11" t="s">
        <v>631</v>
      </c>
      <c r="L198" s="11" t="s">
        <v>1404</v>
      </c>
      <c r="M198" s="11" t="s">
        <v>967</v>
      </c>
      <c r="N198" s="25"/>
      <c r="O198" s="25"/>
      <c r="P198" s="12">
        <v>193</v>
      </c>
      <c r="Q198" s="12" t="s">
        <v>6</v>
      </c>
      <c r="R198" s="12" t="s">
        <v>1107</v>
      </c>
      <c r="S198" s="12" t="s">
        <v>7</v>
      </c>
      <c r="T198" s="12" t="s">
        <v>174</v>
      </c>
      <c r="U198" s="12" t="s">
        <v>525</v>
      </c>
      <c r="V198" s="12" t="s">
        <v>211</v>
      </c>
      <c r="W198" s="12" t="s">
        <v>599</v>
      </c>
      <c r="X198" s="12" t="s">
        <v>212</v>
      </c>
      <c r="Y198" s="12" t="s">
        <v>885</v>
      </c>
      <c r="Z198" s="12" t="s">
        <v>9</v>
      </c>
      <c r="AA198" s="12" t="s">
        <v>10</v>
      </c>
      <c r="AB198" s="13">
        <v>0.64239291352500005</v>
      </c>
      <c r="AC198" s="13">
        <v>1.6684468595000002E-2</v>
      </c>
    </row>
    <row r="199" spans="10:29">
      <c r="J199" s="11" t="s">
        <v>280</v>
      </c>
      <c r="K199" s="11" t="s">
        <v>631</v>
      </c>
      <c r="L199" s="11" t="s">
        <v>281</v>
      </c>
      <c r="M199" s="11" t="s">
        <v>968</v>
      </c>
      <c r="N199" s="25"/>
      <c r="O199" s="25"/>
      <c r="P199" s="12">
        <v>194</v>
      </c>
      <c r="Q199" s="12" t="s">
        <v>6</v>
      </c>
      <c r="R199" s="12" t="s">
        <v>1107</v>
      </c>
      <c r="S199" s="12" t="s">
        <v>7</v>
      </c>
      <c r="T199" s="12" t="s">
        <v>174</v>
      </c>
      <c r="U199" s="12" t="s">
        <v>525</v>
      </c>
      <c r="V199" s="12" t="s">
        <v>211</v>
      </c>
      <c r="W199" s="12" t="s">
        <v>599</v>
      </c>
      <c r="X199" s="12" t="s">
        <v>213</v>
      </c>
      <c r="Y199" s="12" t="s">
        <v>886</v>
      </c>
      <c r="Z199" s="12" t="s">
        <v>9</v>
      </c>
      <c r="AA199" s="12" t="s">
        <v>10</v>
      </c>
      <c r="AB199" s="13">
        <v>2.6637291952200002</v>
      </c>
      <c r="AC199" s="13">
        <v>0.21308024159799999</v>
      </c>
    </row>
    <row r="200" spans="10:29">
      <c r="J200" s="11" t="s">
        <v>96</v>
      </c>
      <c r="K200" s="11" t="s">
        <v>559</v>
      </c>
      <c r="L200" s="11" t="s">
        <v>1353</v>
      </c>
      <c r="M200" s="11" t="s">
        <v>785</v>
      </c>
      <c r="N200" s="25"/>
      <c r="O200" s="25"/>
      <c r="P200" s="12">
        <v>225</v>
      </c>
      <c r="Q200" s="12" t="s">
        <v>6</v>
      </c>
      <c r="R200" s="12" t="s">
        <v>1107</v>
      </c>
      <c r="S200" s="12" t="s">
        <v>7</v>
      </c>
      <c r="T200" s="12" t="s">
        <v>174</v>
      </c>
      <c r="U200" s="12" t="s">
        <v>525</v>
      </c>
      <c r="V200" s="12" t="s">
        <v>247</v>
      </c>
      <c r="W200" s="12" t="s">
        <v>612</v>
      </c>
      <c r="X200" s="12" t="s">
        <v>431</v>
      </c>
      <c r="Y200" s="12" t="s">
        <v>917</v>
      </c>
      <c r="Z200" s="12" t="s">
        <v>9</v>
      </c>
      <c r="AA200" s="12" t="s">
        <v>10</v>
      </c>
      <c r="AB200" s="13">
        <v>1.00607738481</v>
      </c>
      <c r="AC200" s="13">
        <v>2.92226157873E-2</v>
      </c>
    </row>
    <row r="201" spans="10:29">
      <c r="J201" s="11" t="s">
        <v>96</v>
      </c>
      <c r="K201" s="11" t="s">
        <v>559</v>
      </c>
      <c r="L201" s="11" t="s">
        <v>92</v>
      </c>
      <c r="M201" s="11" t="s">
        <v>782</v>
      </c>
      <c r="N201" s="25"/>
      <c r="O201" s="25"/>
      <c r="P201" s="12">
        <v>230</v>
      </c>
      <c r="Q201" s="12" t="s">
        <v>6</v>
      </c>
      <c r="R201" s="12" t="s">
        <v>1107</v>
      </c>
      <c r="S201" s="12" t="s">
        <v>7</v>
      </c>
      <c r="T201" s="12" t="s">
        <v>174</v>
      </c>
      <c r="U201" s="12" t="s">
        <v>525</v>
      </c>
      <c r="V201" s="12" t="s">
        <v>175</v>
      </c>
      <c r="W201" s="12" t="s">
        <v>613</v>
      </c>
      <c r="X201" s="12" t="s">
        <v>252</v>
      </c>
      <c r="Y201" s="12" t="s">
        <v>922</v>
      </c>
      <c r="Z201" s="12" t="s">
        <v>9</v>
      </c>
      <c r="AA201" s="12" t="s">
        <v>10</v>
      </c>
      <c r="AB201" s="13">
        <v>1.3884117597900001</v>
      </c>
      <c r="AC201" s="13">
        <v>5.0984597935299997E-2</v>
      </c>
    </row>
    <row r="202" spans="10:29">
      <c r="J202" s="11" t="s">
        <v>96</v>
      </c>
      <c r="K202" s="11" t="s">
        <v>559</v>
      </c>
      <c r="L202" s="11" t="s">
        <v>93</v>
      </c>
      <c r="M202" s="11" t="s">
        <v>783</v>
      </c>
      <c r="N202" s="25"/>
      <c r="O202" s="25"/>
      <c r="P202" s="12">
        <v>208</v>
      </c>
      <c r="Q202" s="12" t="s">
        <v>6</v>
      </c>
      <c r="R202" s="12" t="s">
        <v>1107</v>
      </c>
      <c r="S202" s="12" t="s">
        <v>7</v>
      </c>
      <c r="T202" s="12" t="s">
        <v>174</v>
      </c>
      <c r="U202" s="12" t="s">
        <v>525</v>
      </c>
      <c r="V202" s="12" t="s">
        <v>233</v>
      </c>
      <c r="W202" s="12" t="s">
        <v>607</v>
      </c>
      <c r="X202" s="12" t="s">
        <v>234</v>
      </c>
      <c r="Y202" s="12" t="s">
        <v>900</v>
      </c>
      <c r="Z202" s="12" t="s">
        <v>9</v>
      </c>
      <c r="AA202" s="12" t="s">
        <v>10</v>
      </c>
      <c r="AB202" s="13">
        <v>1.60287856615</v>
      </c>
      <c r="AC202" s="13">
        <v>7.0881414284300004E-2</v>
      </c>
    </row>
    <row r="203" spans="10:29">
      <c r="J203" s="11" t="s">
        <v>96</v>
      </c>
      <c r="K203" s="11" t="s">
        <v>559</v>
      </c>
      <c r="L203" s="11" t="s">
        <v>94</v>
      </c>
      <c r="M203" s="11" t="s">
        <v>784</v>
      </c>
      <c r="N203" s="25"/>
      <c r="O203" s="25"/>
      <c r="P203" s="12">
        <v>241</v>
      </c>
      <c r="Q203" s="12" t="s">
        <v>6</v>
      </c>
      <c r="R203" s="12" t="s">
        <v>1107</v>
      </c>
      <c r="S203" s="12" t="s">
        <v>7</v>
      </c>
      <c r="T203" s="12" t="s">
        <v>174</v>
      </c>
      <c r="U203" s="12" t="s">
        <v>525</v>
      </c>
      <c r="V203" s="12" t="s">
        <v>218</v>
      </c>
      <c r="W203" s="12" t="s">
        <v>617</v>
      </c>
      <c r="X203" s="12" t="s">
        <v>257</v>
      </c>
      <c r="Y203" s="12" t="s">
        <v>933</v>
      </c>
      <c r="Z203" s="12" t="s">
        <v>9</v>
      </c>
      <c r="AA203" s="12" t="s">
        <v>10</v>
      </c>
      <c r="AB203" s="13">
        <v>2.0602143506199999</v>
      </c>
      <c r="AC203" s="13">
        <v>0.11981278099500001</v>
      </c>
    </row>
    <row r="204" spans="10:29">
      <c r="J204" s="11" t="s">
        <v>96</v>
      </c>
      <c r="K204" s="11" t="s">
        <v>559</v>
      </c>
      <c r="L204" s="11" t="s">
        <v>95</v>
      </c>
      <c r="M204" s="11" t="s">
        <v>786</v>
      </c>
      <c r="N204" s="25"/>
      <c r="O204" s="25"/>
      <c r="P204" s="12">
        <v>219</v>
      </c>
      <c r="Q204" s="12" t="s">
        <v>6</v>
      </c>
      <c r="R204" s="12" t="s">
        <v>1107</v>
      </c>
      <c r="S204" s="12" t="s">
        <v>7</v>
      </c>
      <c r="T204" s="12" t="s">
        <v>174</v>
      </c>
      <c r="U204" s="12" t="s">
        <v>525</v>
      </c>
      <c r="V204" s="12" t="s">
        <v>244</v>
      </c>
      <c r="W204" s="12" t="s">
        <v>610</v>
      </c>
      <c r="X204" s="12" t="s">
        <v>245</v>
      </c>
      <c r="Y204" s="12" t="s">
        <v>911</v>
      </c>
      <c r="Z204" s="12" t="s">
        <v>9</v>
      </c>
      <c r="AA204" s="12" t="s">
        <v>10</v>
      </c>
      <c r="AB204" s="13">
        <v>2.2088688576900002</v>
      </c>
      <c r="AC204" s="13">
        <v>0.14146692983299999</v>
      </c>
    </row>
    <row r="205" spans="10:29">
      <c r="J205" s="11" t="s">
        <v>592</v>
      </c>
      <c r="K205" s="11" t="s">
        <v>593</v>
      </c>
      <c r="L205" s="11" t="s">
        <v>1373</v>
      </c>
      <c r="M205" s="11" t="s">
        <v>867</v>
      </c>
      <c r="N205" s="25"/>
      <c r="O205" s="25"/>
      <c r="P205" s="12">
        <v>196</v>
      </c>
      <c r="Q205" s="12" t="s">
        <v>6</v>
      </c>
      <c r="R205" s="12" t="s">
        <v>1107</v>
      </c>
      <c r="S205" s="12" t="s">
        <v>7</v>
      </c>
      <c r="T205" s="12" t="s">
        <v>174</v>
      </c>
      <c r="U205" s="12" t="s">
        <v>525</v>
      </c>
      <c r="V205" s="12" t="s">
        <v>1141</v>
      </c>
      <c r="W205" s="12" t="s">
        <v>600</v>
      </c>
      <c r="X205" s="12" t="s">
        <v>1141</v>
      </c>
      <c r="Y205" s="12" t="s">
        <v>888</v>
      </c>
      <c r="Z205" s="12" t="s">
        <v>9</v>
      </c>
      <c r="AA205" s="12" t="s">
        <v>10</v>
      </c>
      <c r="AB205" s="13">
        <v>1.9302323128800001</v>
      </c>
      <c r="AC205" s="13">
        <v>0.123687683672</v>
      </c>
    </row>
    <row r="206" spans="10:29">
      <c r="J206" s="11" t="s">
        <v>592</v>
      </c>
      <c r="K206" s="11" t="s">
        <v>593</v>
      </c>
      <c r="L206" s="11" t="s">
        <v>193</v>
      </c>
      <c r="M206" s="11" t="s">
        <v>864</v>
      </c>
      <c r="N206" s="25"/>
      <c r="O206" s="25"/>
      <c r="P206" s="12">
        <v>212</v>
      </c>
      <c r="Q206" s="12" t="s">
        <v>6</v>
      </c>
      <c r="R206" s="12" t="s">
        <v>1107</v>
      </c>
      <c r="S206" s="12" t="s">
        <v>7</v>
      </c>
      <c r="T206" s="12" t="s">
        <v>174</v>
      </c>
      <c r="U206" s="12" t="s">
        <v>525</v>
      </c>
      <c r="V206" s="12" t="s">
        <v>236</v>
      </c>
      <c r="W206" s="12" t="s">
        <v>608</v>
      </c>
      <c r="X206" s="12" t="s">
        <v>238</v>
      </c>
      <c r="Y206" s="12" t="s">
        <v>904</v>
      </c>
      <c r="Z206" s="12" t="s">
        <v>9</v>
      </c>
      <c r="AA206" s="12" t="s">
        <v>10</v>
      </c>
      <c r="AB206" s="13">
        <v>1.97938331296</v>
      </c>
      <c r="AC206" s="13">
        <v>0.110820642212</v>
      </c>
    </row>
    <row r="207" spans="10:29">
      <c r="J207" s="11" t="s">
        <v>592</v>
      </c>
      <c r="K207" s="11" t="s">
        <v>593</v>
      </c>
      <c r="L207" s="11" t="s">
        <v>194</v>
      </c>
      <c r="M207" s="11" t="s">
        <v>865</v>
      </c>
      <c r="N207" s="25"/>
      <c r="O207" s="25"/>
      <c r="P207" s="12">
        <v>245</v>
      </c>
      <c r="Q207" s="12" t="s">
        <v>6</v>
      </c>
      <c r="R207" s="12" t="s">
        <v>1107</v>
      </c>
      <c r="S207" s="12" t="s">
        <v>7</v>
      </c>
      <c r="T207" s="12" t="s">
        <v>174</v>
      </c>
      <c r="U207" s="12" t="s">
        <v>525</v>
      </c>
      <c r="V207" s="12" t="s">
        <v>221</v>
      </c>
      <c r="W207" s="12" t="s">
        <v>619</v>
      </c>
      <c r="X207" s="12" t="s">
        <v>222</v>
      </c>
      <c r="Y207" s="12" t="s">
        <v>937</v>
      </c>
      <c r="Z207" s="12" t="s">
        <v>9</v>
      </c>
      <c r="AA207" s="12" t="s">
        <v>10</v>
      </c>
      <c r="AB207" s="13">
        <v>0.11401939238100001</v>
      </c>
      <c r="AC207" s="13">
        <v>6.9672845665000001E-4</v>
      </c>
    </row>
    <row r="208" spans="10:29">
      <c r="J208" s="11" t="s">
        <v>592</v>
      </c>
      <c r="K208" s="11" t="s">
        <v>593</v>
      </c>
      <c r="L208" s="11" t="s">
        <v>195</v>
      </c>
      <c r="M208" s="11" t="s">
        <v>866</v>
      </c>
      <c r="N208" s="25"/>
      <c r="O208" s="25"/>
      <c r="P208" s="12">
        <v>254</v>
      </c>
      <c r="Q208" s="12" t="s">
        <v>6</v>
      </c>
      <c r="R208" s="12" t="s">
        <v>1107</v>
      </c>
      <c r="S208" s="12" t="s">
        <v>7</v>
      </c>
      <c r="T208" s="12" t="s">
        <v>174</v>
      </c>
      <c r="U208" s="12" t="s">
        <v>525</v>
      </c>
      <c r="V208" s="12" t="s">
        <v>258</v>
      </c>
      <c r="W208" s="12" t="s">
        <v>622</v>
      </c>
      <c r="X208" s="12" t="s">
        <v>260</v>
      </c>
      <c r="Y208" s="12" t="s">
        <v>946</v>
      </c>
      <c r="Z208" s="12" t="s">
        <v>9</v>
      </c>
      <c r="AA208" s="12" t="s">
        <v>10</v>
      </c>
      <c r="AB208" s="13">
        <v>1.3055892043299999</v>
      </c>
      <c r="AC208" s="13">
        <v>7.3042221742999999E-2</v>
      </c>
    </row>
    <row r="209" spans="10:29">
      <c r="J209" s="11" t="s">
        <v>592</v>
      </c>
      <c r="K209" s="11" t="s">
        <v>593</v>
      </c>
      <c r="L209" s="11" t="s">
        <v>192</v>
      </c>
      <c r="M209" s="11" t="s">
        <v>868</v>
      </c>
      <c r="N209" s="25"/>
      <c r="O209" s="25"/>
      <c r="P209" s="12">
        <v>255</v>
      </c>
      <c r="Q209" s="12" t="s">
        <v>6</v>
      </c>
      <c r="R209" s="12" t="s">
        <v>1107</v>
      </c>
      <c r="S209" s="12" t="s">
        <v>7</v>
      </c>
      <c r="T209" s="12" t="s">
        <v>174</v>
      </c>
      <c r="U209" s="12" t="s">
        <v>525</v>
      </c>
      <c r="V209" s="12" t="s">
        <v>258</v>
      </c>
      <c r="W209" s="12" t="s">
        <v>622</v>
      </c>
      <c r="X209" s="12" t="s">
        <v>259</v>
      </c>
      <c r="Y209" s="12" t="s">
        <v>947</v>
      </c>
      <c r="Z209" s="12" t="s">
        <v>9</v>
      </c>
      <c r="AA209" s="12" t="s">
        <v>10</v>
      </c>
      <c r="AB209" s="13">
        <v>1.5004344549899999</v>
      </c>
      <c r="AC209" s="13">
        <v>6.8316572895200003E-2</v>
      </c>
    </row>
    <row r="210" spans="10:29">
      <c r="J210" s="11" t="s">
        <v>592</v>
      </c>
      <c r="K210" s="11" t="s">
        <v>593</v>
      </c>
      <c r="L210" s="11" t="s">
        <v>196</v>
      </c>
      <c r="M210" s="11" t="s">
        <v>869</v>
      </c>
      <c r="N210" s="25"/>
      <c r="O210" s="25"/>
      <c r="P210" s="12">
        <v>200</v>
      </c>
      <c r="Q210" s="12" t="s">
        <v>6</v>
      </c>
      <c r="R210" s="12" t="s">
        <v>1107</v>
      </c>
      <c r="S210" s="12" t="s">
        <v>7</v>
      </c>
      <c r="T210" s="12" t="s">
        <v>174</v>
      </c>
      <c r="U210" s="12" t="s">
        <v>525</v>
      </c>
      <c r="V210" s="12" t="s">
        <v>1142</v>
      </c>
      <c r="W210" s="12" t="s">
        <v>602</v>
      </c>
      <c r="X210" s="12" t="s">
        <v>1378</v>
      </c>
      <c r="Y210" s="12" t="s">
        <v>892</v>
      </c>
      <c r="Z210" s="12" t="s">
        <v>9</v>
      </c>
      <c r="AA210" s="12" t="s">
        <v>10</v>
      </c>
      <c r="AB210" s="13">
        <v>1.69813310874</v>
      </c>
      <c r="AC210" s="13">
        <v>6.2464391956800001E-2</v>
      </c>
    </row>
    <row r="211" spans="10:29">
      <c r="J211" s="11" t="s">
        <v>135</v>
      </c>
      <c r="K211" s="11" t="s">
        <v>584</v>
      </c>
      <c r="L211" s="11" t="s">
        <v>1331</v>
      </c>
      <c r="M211" s="11" t="s">
        <v>841</v>
      </c>
      <c r="N211" s="25"/>
      <c r="O211" s="25"/>
      <c r="P211" s="12">
        <v>238</v>
      </c>
      <c r="Q211" s="12" t="s">
        <v>6</v>
      </c>
      <c r="R211" s="12" t="s">
        <v>1107</v>
      </c>
      <c r="S211" s="12" t="s">
        <v>7</v>
      </c>
      <c r="T211" s="12" t="s">
        <v>174</v>
      </c>
      <c r="U211" s="12" t="s">
        <v>525</v>
      </c>
      <c r="V211" s="12" t="s">
        <v>254</v>
      </c>
      <c r="W211" s="12" t="s">
        <v>616</v>
      </c>
      <c r="X211" s="12" t="s">
        <v>255</v>
      </c>
      <c r="Y211" s="12" t="s">
        <v>930</v>
      </c>
      <c r="Z211" s="12" t="s">
        <v>9</v>
      </c>
      <c r="AA211" s="12" t="s">
        <v>10</v>
      </c>
      <c r="AB211" s="13">
        <v>2.6164909816000002</v>
      </c>
      <c r="AC211" s="13">
        <v>0.160172899684</v>
      </c>
    </row>
    <row r="212" spans="10:29">
      <c r="J212" s="11" t="s">
        <v>135</v>
      </c>
      <c r="K212" s="11" t="s">
        <v>584</v>
      </c>
      <c r="L212" s="11" t="s">
        <v>156</v>
      </c>
      <c r="M212" s="11" t="s">
        <v>840</v>
      </c>
      <c r="N212" s="25"/>
      <c r="O212" s="25"/>
      <c r="P212" s="12">
        <v>247</v>
      </c>
      <c r="Q212" s="12" t="s">
        <v>6</v>
      </c>
      <c r="R212" s="12" t="s">
        <v>1107</v>
      </c>
      <c r="S212" s="12" t="s">
        <v>7</v>
      </c>
      <c r="T212" s="12" t="s">
        <v>174</v>
      </c>
      <c r="U212" s="12" t="s">
        <v>525</v>
      </c>
      <c r="V212" s="12" t="s">
        <v>215</v>
      </c>
      <c r="W212" s="12" t="s">
        <v>620</v>
      </c>
      <c r="X212" s="12" t="s">
        <v>216</v>
      </c>
      <c r="Y212" s="12" t="s">
        <v>939</v>
      </c>
      <c r="Z212" s="12" t="s">
        <v>9</v>
      </c>
      <c r="AA212" s="12" t="s">
        <v>10</v>
      </c>
      <c r="AB212" s="13">
        <v>5.4824667515899996</v>
      </c>
      <c r="AC212" s="13">
        <v>0.57653741492599997</v>
      </c>
    </row>
    <row r="213" spans="10:29">
      <c r="J213" s="11" t="s">
        <v>135</v>
      </c>
      <c r="K213" s="11" t="s">
        <v>584</v>
      </c>
      <c r="L213" s="11" t="s">
        <v>157</v>
      </c>
      <c r="M213" s="11" t="s">
        <v>842</v>
      </c>
      <c r="N213" s="25"/>
      <c r="O213" s="25"/>
      <c r="P213" s="12">
        <v>232</v>
      </c>
      <c r="Q213" s="12" t="s">
        <v>6</v>
      </c>
      <c r="R213" s="12" t="s">
        <v>1107</v>
      </c>
      <c r="S213" s="12" t="s">
        <v>7</v>
      </c>
      <c r="T213" s="12" t="s">
        <v>174</v>
      </c>
      <c r="U213" s="12" t="s">
        <v>525</v>
      </c>
      <c r="V213" s="12" t="s">
        <v>178</v>
      </c>
      <c r="W213" s="12" t="s">
        <v>614</v>
      </c>
      <c r="X213" s="12" t="s">
        <v>179</v>
      </c>
      <c r="Y213" s="12" t="s">
        <v>924</v>
      </c>
      <c r="Z213" s="12" t="s">
        <v>9</v>
      </c>
      <c r="AA213" s="12" t="s">
        <v>10</v>
      </c>
      <c r="AB213" s="13">
        <v>1.1733918184500001</v>
      </c>
      <c r="AC213" s="13">
        <v>6.06811020646E-2</v>
      </c>
    </row>
    <row r="214" spans="10:29">
      <c r="J214" s="11" t="s">
        <v>135</v>
      </c>
      <c r="K214" s="11" t="s">
        <v>584</v>
      </c>
      <c r="L214" s="11" t="s">
        <v>158</v>
      </c>
      <c r="M214" s="11" t="s">
        <v>843</v>
      </c>
      <c r="N214" s="25"/>
      <c r="O214" s="25"/>
      <c r="P214" s="12">
        <v>226</v>
      </c>
      <c r="Q214" s="12" t="s">
        <v>6</v>
      </c>
      <c r="R214" s="12" t="s">
        <v>1107</v>
      </c>
      <c r="S214" s="12" t="s">
        <v>7</v>
      </c>
      <c r="T214" s="12" t="s">
        <v>174</v>
      </c>
      <c r="U214" s="12" t="s">
        <v>525</v>
      </c>
      <c r="V214" s="12" t="s">
        <v>247</v>
      </c>
      <c r="W214" s="12" t="s">
        <v>612</v>
      </c>
      <c r="X214" s="12" t="s">
        <v>248</v>
      </c>
      <c r="Y214" s="12" t="s">
        <v>918</v>
      </c>
      <c r="Z214" s="12" t="s">
        <v>9</v>
      </c>
      <c r="AA214" s="12" t="s">
        <v>10</v>
      </c>
      <c r="AB214" s="13">
        <v>3.2737740579699999</v>
      </c>
      <c r="AC214" s="13">
        <v>0.305414945178</v>
      </c>
    </row>
    <row r="215" spans="10:29">
      <c r="J215" s="11" t="s">
        <v>82</v>
      </c>
      <c r="K215" s="11" t="s">
        <v>560</v>
      </c>
      <c r="L215" s="11" t="s">
        <v>1380</v>
      </c>
      <c r="M215" s="11" t="s">
        <v>787</v>
      </c>
      <c r="N215" s="25"/>
      <c r="O215" s="25"/>
      <c r="P215" s="12">
        <v>202</v>
      </c>
      <c r="Q215" s="12" t="s">
        <v>6</v>
      </c>
      <c r="R215" s="12" t="s">
        <v>1107</v>
      </c>
      <c r="S215" s="12" t="s">
        <v>7</v>
      </c>
      <c r="T215" s="12" t="s">
        <v>174</v>
      </c>
      <c r="U215" s="12" t="s">
        <v>525</v>
      </c>
      <c r="V215" s="12" t="s">
        <v>231</v>
      </c>
      <c r="W215" s="12" t="s">
        <v>603</v>
      </c>
      <c r="X215" s="12" t="s">
        <v>1379</v>
      </c>
      <c r="Y215" s="12" t="s">
        <v>894</v>
      </c>
      <c r="Z215" s="12" t="s">
        <v>9</v>
      </c>
      <c r="AA215" s="12" t="s">
        <v>10</v>
      </c>
      <c r="AB215" s="13">
        <v>1.7021196165100001</v>
      </c>
      <c r="AC215" s="13">
        <v>7.8282155749400006E-2</v>
      </c>
    </row>
    <row r="216" spans="10:29">
      <c r="J216" s="11" t="s">
        <v>422</v>
      </c>
      <c r="K216" s="11" t="s">
        <v>682</v>
      </c>
      <c r="L216" s="11" t="s">
        <v>1438</v>
      </c>
      <c r="M216" s="11" t="s">
        <v>1082</v>
      </c>
      <c r="N216" s="25"/>
      <c r="O216" s="25"/>
      <c r="P216" s="12">
        <v>204</v>
      </c>
      <c r="Q216" s="12" t="s">
        <v>6</v>
      </c>
      <c r="R216" s="12" t="s">
        <v>1107</v>
      </c>
      <c r="S216" s="12" t="s">
        <v>7</v>
      </c>
      <c r="T216" s="12" t="s">
        <v>174</v>
      </c>
      <c r="U216" s="12" t="s">
        <v>525</v>
      </c>
      <c r="V216" s="12" t="s">
        <v>176</v>
      </c>
      <c r="W216" s="12" t="s">
        <v>604</v>
      </c>
      <c r="X216" s="12" t="s">
        <v>1383</v>
      </c>
      <c r="Y216" s="12" t="s">
        <v>896</v>
      </c>
      <c r="Z216" s="12" t="s">
        <v>9</v>
      </c>
      <c r="AA216" s="12" t="s">
        <v>10</v>
      </c>
      <c r="AB216" s="13">
        <v>2.5125321562799998</v>
      </c>
      <c r="AC216" s="13">
        <v>0.16484279744399999</v>
      </c>
    </row>
    <row r="217" spans="10:29">
      <c r="J217" s="11" t="s">
        <v>664</v>
      </c>
      <c r="K217" s="11" t="s">
        <v>665</v>
      </c>
      <c r="L217" s="11" t="s">
        <v>1425</v>
      </c>
      <c r="M217" s="11" t="s">
        <v>1044</v>
      </c>
      <c r="N217" s="25"/>
      <c r="O217" s="25"/>
      <c r="P217" s="12">
        <v>206</v>
      </c>
      <c r="Q217" s="12" t="s">
        <v>6</v>
      </c>
      <c r="R217" s="12" t="s">
        <v>1107</v>
      </c>
      <c r="S217" s="12" t="s">
        <v>7</v>
      </c>
      <c r="T217" s="12" t="s">
        <v>174</v>
      </c>
      <c r="U217" s="12" t="s">
        <v>525</v>
      </c>
      <c r="V217" s="12" t="s">
        <v>605</v>
      </c>
      <c r="W217" s="12" t="s">
        <v>606</v>
      </c>
      <c r="X217" s="12" t="s">
        <v>1384</v>
      </c>
      <c r="Y217" s="12" t="s">
        <v>898</v>
      </c>
      <c r="Z217" s="12" t="s">
        <v>9</v>
      </c>
      <c r="AA217" s="12" t="s">
        <v>10</v>
      </c>
      <c r="AB217" s="13">
        <v>0.91706191433200002</v>
      </c>
      <c r="AC217" s="13">
        <v>2.6755339168500002E-2</v>
      </c>
    </row>
    <row r="218" spans="10:29">
      <c r="J218" s="11" t="s">
        <v>358</v>
      </c>
      <c r="K218" s="11" t="s">
        <v>666</v>
      </c>
      <c r="L218" s="11" t="s">
        <v>359</v>
      </c>
      <c r="M218" s="11" t="s">
        <v>1045</v>
      </c>
      <c r="N218" s="25"/>
      <c r="O218" s="25"/>
      <c r="P218" s="12">
        <v>201</v>
      </c>
      <c r="Q218" s="12" t="s">
        <v>6</v>
      </c>
      <c r="R218" s="12" t="s">
        <v>1107</v>
      </c>
      <c r="S218" s="12" t="s">
        <v>7</v>
      </c>
      <c r="T218" s="12" t="s">
        <v>174</v>
      </c>
      <c r="U218" s="12" t="s">
        <v>525</v>
      </c>
      <c r="V218" s="12" t="s">
        <v>1142</v>
      </c>
      <c r="W218" s="12" t="s">
        <v>602</v>
      </c>
      <c r="X218" s="12" t="s">
        <v>185</v>
      </c>
      <c r="Y218" s="12" t="s">
        <v>893</v>
      </c>
      <c r="Z218" s="12" t="s">
        <v>9</v>
      </c>
      <c r="AA218" s="12" t="s">
        <v>10</v>
      </c>
      <c r="AB218" s="13">
        <v>1.4016329973499999</v>
      </c>
      <c r="AC218" s="13">
        <v>5.7371511584099998E-2</v>
      </c>
    </row>
    <row r="219" spans="10:29">
      <c r="J219" s="11" t="s">
        <v>358</v>
      </c>
      <c r="K219" s="11" t="s">
        <v>666</v>
      </c>
      <c r="L219" s="11" t="s">
        <v>360</v>
      </c>
      <c r="M219" s="11" t="s">
        <v>1046</v>
      </c>
      <c r="N219" s="25"/>
      <c r="O219" s="25"/>
      <c r="P219" s="12">
        <v>235</v>
      </c>
      <c r="Q219" s="12" t="s">
        <v>6</v>
      </c>
      <c r="R219" s="12" t="s">
        <v>1107</v>
      </c>
      <c r="S219" s="12" t="s">
        <v>7</v>
      </c>
      <c r="T219" s="12" t="s">
        <v>174</v>
      </c>
      <c r="U219" s="12" t="s">
        <v>525</v>
      </c>
      <c r="V219" s="12" t="s">
        <v>186</v>
      </c>
      <c r="W219" s="12" t="s">
        <v>615</v>
      </c>
      <c r="X219" s="12" t="s">
        <v>187</v>
      </c>
      <c r="Y219" s="12" t="s">
        <v>927</v>
      </c>
      <c r="Z219" s="12" t="s">
        <v>9</v>
      </c>
      <c r="AA219" s="12" t="s">
        <v>10</v>
      </c>
      <c r="AB219" s="13">
        <v>1.7692236552</v>
      </c>
      <c r="AC219" s="13">
        <v>7.1217316357500005E-2</v>
      </c>
    </row>
    <row r="220" spans="10:29">
      <c r="J220" s="11" t="s">
        <v>358</v>
      </c>
      <c r="K220" s="11" t="s">
        <v>666</v>
      </c>
      <c r="L220" s="11" t="s">
        <v>361</v>
      </c>
      <c r="M220" s="11" t="s">
        <v>1047</v>
      </c>
      <c r="N220" s="25"/>
      <c r="O220" s="25"/>
      <c r="P220" s="12">
        <v>220</v>
      </c>
      <c r="Q220" s="12" t="s">
        <v>6</v>
      </c>
      <c r="R220" s="12" t="s">
        <v>1107</v>
      </c>
      <c r="S220" s="12" t="s">
        <v>7</v>
      </c>
      <c r="T220" s="12" t="s">
        <v>174</v>
      </c>
      <c r="U220" s="12" t="s">
        <v>525</v>
      </c>
      <c r="V220" s="12" t="s">
        <v>244</v>
      </c>
      <c r="W220" s="12" t="s">
        <v>610</v>
      </c>
      <c r="X220" s="12" t="s">
        <v>430</v>
      </c>
      <c r="Y220" s="12" t="s">
        <v>912</v>
      </c>
      <c r="Z220" s="12" t="s">
        <v>9</v>
      </c>
      <c r="AA220" s="12" t="s">
        <v>10</v>
      </c>
      <c r="AB220" s="13">
        <v>2.8746245286700001</v>
      </c>
      <c r="AC220" s="13">
        <v>0.198168343429</v>
      </c>
    </row>
    <row r="221" spans="10:29">
      <c r="J221" s="11" t="s">
        <v>358</v>
      </c>
      <c r="K221" s="11" t="s">
        <v>666</v>
      </c>
      <c r="L221" s="11" t="s">
        <v>362</v>
      </c>
      <c r="M221" s="11" t="s">
        <v>1048</v>
      </c>
      <c r="N221" s="25"/>
      <c r="O221" s="25"/>
      <c r="P221" s="12">
        <v>209</v>
      </c>
      <c r="Q221" s="12" t="s">
        <v>6</v>
      </c>
      <c r="R221" s="12" t="s">
        <v>1107</v>
      </c>
      <c r="S221" s="12" t="s">
        <v>7</v>
      </c>
      <c r="T221" s="12" t="s">
        <v>174</v>
      </c>
      <c r="U221" s="12" t="s">
        <v>525</v>
      </c>
      <c r="V221" s="12" t="s">
        <v>233</v>
      </c>
      <c r="W221" s="12" t="s">
        <v>607</v>
      </c>
      <c r="X221" s="12" t="s">
        <v>1385</v>
      </c>
      <c r="Y221" s="12" t="s">
        <v>901</v>
      </c>
      <c r="Z221" s="12" t="s">
        <v>9</v>
      </c>
      <c r="AA221" s="12" t="s">
        <v>10</v>
      </c>
      <c r="AB221" s="13">
        <v>2.5755870479</v>
      </c>
      <c r="AC221" s="13">
        <v>0.16007371865</v>
      </c>
    </row>
    <row r="222" spans="10:29">
      <c r="J222" s="11" t="s">
        <v>325</v>
      </c>
      <c r="K222" s="11" t="s">
        <v>651</v>
      </c>
      <c r="L222" s="11" t="s">
        <v>1419</v>
      </c>
      <c r="M222" s="11" t="s">
        <v>1017</v>
      </c>
      <c r="N222" s="25"/>
      <c r="O222" s="25"/>
      <c r="P222" s="12">
        <v>236</v>
      </c>
      <c r="Q222" s="12" t="s">
        <v>6</v>
      </c>
      <c r="R222" s="12" t="s">
        <v>1107</v>
      </c>
      <c r="S222" s="12" t="s">
        <v>7</v>
      </c>
      <c r="T222" s="12" t="s">
        <v>174</v>
      </c>
      <c r="U222" s="12" t="s">
        <v>525</v>
      </c>
      <c r="V222" s="12" t="s">
        <v>186</v>
      </c>
      <c r="W222" s="12" t="s">
        <v>615</v>
      </c>
      <c r="X222" s="12" t="s">
        <v>253</v>
      </c>
      <c r="Y222" s="12" t="s">
        <v>928</v>
      </c>
      <c r="Z222" s="12" t="s">
        <v>9</v>
      </c>
      <c r="AA222" s="12" t="s">
        <v>10</v>
      </c>
      <c r="AB222" s="13">
        <v>1.67226170588</v>
      </c>
      <c r="AC222" s="13">
        <v>0.102295957267</v>
      </c>
    </row>
    <row r="223" spans="10:29">
      <c r="J223" s="11" t="s">
        <v>325</v>
      </c>
      <c r="K223" s="11" t="s">
        <v>651</v>
      </c>
      <c r="L223" s="11" t="s">
        <v>326</v>
      </c>
      <c r="M223" s="11" t="s">
        <v>1016</v>
      </c>
      <c r="N223" s="25"/>
      <c r="O223" s="25"/>
      <c r="P223" s="12">
        <v>221</v>
      </c>
      <c r="Q223" s="12" t="s">
        <v>6</v>
      </c>
      <c r="R223" s="12" t="s">
        <v>1107</v>
      </c>
      <c r="S223" s="12" t="s">
        <v>7</v>
      </c>
      <c r="T223" s="12" t="s">
        <v>174</v>
      </c>
      <c r="U223" s="12" t="s">
        <v>525</v>
      </c>
      <c r="V223" s="12" t="s">
        <v>244</v>
      </c>
      <c r="W223" s="12" t="s">
        <v>610</v>
      </c>
      <c r="X223" s="12" t="s">
        <v>246</v>
      </c>
      <c r="Y223" s="12" t="s">
        <v>913</v>
      </c>
      <c r="Z223" s="12" t="s">
        <v>9</v>
      </c>
      <c r="AA223" s="12" t="s">
        <v>10</v>
      </c>
      <c r="AB223" s="13">
        <v>2.07887005662</v>
      </c>
      <c r="AC223" s="13">
        <v>0.16855693486600001</v>
      </c>
    </row>
    <row r="224" spans="10:29">
      <c r="J224" s="11" t="s">
        <v>325</v>
      </c>
      <c r="K224" s="11" t="s">
        <v>651</v>
      </c>
      <c r="L224" s="11" t="s">
        <v>327</v>
      </c>
      <c r="M224" s="11" t="s">
        <v>1018</v>
      </c>
      <c r="N224" s="25"/>
      <c r="O224" s="25"/>
      <c r="P224" s="12">
        <v>213</v>
      </c>
      <c r="Q224" s="12" t="s">
        <v>6</v>
      </c>
      <c r="R224" s="12" t="s">
        <v>1107</v>
      </c>
      <c r="S224" s="12" t="s">
        <v>7</v>
      </c>
      <c r="T224" s="12" t="s">
        <v>174</v>
      </c>
      <c r="U224" s="12" t="s">
        <v>525</v>
      </c>
      <c r="V224" s="12" t="s">
        <v>236</v>
      </c>
      <c r="W224" s="12" t="s">
        <v>608</v>
      </c>
      <c r="X224" s="12" t="s">
        <v>1386</v>
      </c>
      <c r="Y224" s="12" t="s">
        <v>905</v>
      </c>
      <c r="Z224" s="12" t="s">
        <v>9</v>
      </c>
      <c r="AA224" s="12" t="s">
        <v>10</v>
      </c>
      <c r="AB224" s="13">
        <v>0.74195965436300004</v>
      </c>
      <c r="AC224" s="13">
        <v>2.77503402326E-2</v>
      </c>
    </row>
    <row r="225" spans="10:29">
      <c r="J225" s="11" t="s">
        <v>197</v>
      </c>
      <c r="K225" s="11" t="s">
        <v>594</v>
      </c>
      <c r="L225" s="11" t="s">
        <v>1374</v>
      </c>
      <c r="M225" s="11" t="s">
        <v>871</v>
      </c>
      <c r="N225" s="25"/>
      <c r="O225" s="25"/>
      <c r="P225" s="12">
        <v>215</v>
      </c>
      <c r="Q225" s="12" t="s">
        <v>6</v>
      </c>
      <c r="R225" s="12" t="s">
        <v>1107</v>
      </c>
      <c r="S225" s="12" t="s">
        <v>7</v>
      </c>
      <c r="T225" s="12" t="s">
        <v>174</v>
      </c>
      <c r="U225" s="12" t="s">
        <v>525</v>
      </c>
      <c r="V225" s="12" t="s">
        <v>240</v>
      </c>
      <c r="W225" s="12" t="s">
        <v>609</v>
      </c>
      <c r="X225" s="12" t="s">
        <v>1387</v>
      </c>
      <c r="Y225" s="12" t="s">
        <v>907</v>
      </c>
      <c r="Z225" s="12" t="s">
        <v>9</v>
      </c>
      <c r="AA225" s="12" t="s">
        <v>10</v>
      </c>
      <c r="AB225" s="13">
        <v>1.49234303565</v>
      </c>
      <c r="AC225" s="13">
        <v>6.9126574953799994E-2</v>
      </c>
    </row>
    <row r="226" spans="10:29">
      <c r="J226" s="11" t="s">
        <v>197</v>
      </c>
      <c r="K226" s="11" t="s">
        <v>594</v>
      </c>
      <c r="L226" s="11" t="s">
        <v>198</v>
      </c>
      <c r="M226" s="11" t="s">
        <v>870</v>
      </c>
      <c r="N226" s="25"/>
      <c r="O226" s="25"/>
      <c r="P226" s="12">
        <v>222</v>
      </c>
      <c r="Q226" s="12" t="s">
        <v>6</v>
      </c>
      <c r="R226" s="12" t="s">
        <v>1107</v>
      </c>
      <c r="S226" s="12" t="s">
        <v>7</v>
      </c>
      <c r="T226" s="12" t="s">
        <v>174</v>
      </c>
      <c r="U226" s="12" t="s">
        <v>525</v>
      </c>
      <c r="V226" s="12" t="s">
        <v>244</v>
      </c>
      <c r="W226" s="12" t="s">
        <v>610</v>
      </c>
      <c r="X226" s="12" t="s">
        <v>1388</v>
      </c>
      <c r="Y226" s="12" t="s">
        <v>914</v>
      </c>
      <c r="Z226" s="12" t="s">
        <v>9</v>
      </c>
      <c r="AA226" s="12" t="s">
        <v>10</v>
      </c>
      <c r="AB226" s="13">
        <v>1.0953977754099999</v>
      </c>
      <c r="AC226" s="13">
        <v>4.6488024250499999E-2</v>
      </c>
    </row>
    <row r="227" spans="10:29">
      <c r="J227" s="11" t="s">
        <v>328</v>
      </c>
      <c r="K227" s="11" t="s">
        <v>652</v>
      </c>
      <c r="L227" s="11" t="s">
        <v>1420</v>
      </c>
      <c r="M227" s="11" t="s">
        <v>1020</v>
      </c>
      <c r="N227" s="25"/>
      <c r="O227" s="25"/>
      <c r="P227" s="12">
        <v>203</v>
      </c>
      <c r="Q227" s="12" t="s">
        <v>6</v>
      </c>
      <c r="R227" s="12" t="s">
        <v>1107</v>
      </c>
      <c r="S227" s="12" t="s">
        <v>7</v>
      </c>
      <c r="T227" s="12" t="s">
        <v>174</v>
      </c>
      <c r="U227" s="12" t="s">
        <v>525</v>
      </c>
      <c r="V227" s="12" t="s">
        <v>231</v>
      </c>
      <c r="W227" s="12" t="s">
        <v>603</v>
      </c>
      <c r="X227" s="12" t="s">
        <v>232</v>
      </c>
      <c r="Y227" s="12" t="s">
        <v>895</v>
      </c>
      <c r="Z227" s="12" t="s">
        <v>9</v>
      </c>
      <c r="AA227" s="12" t="s">
        <v>10</v>
      </c>
      <c r="AB227" s="13">
        <v>1.779410521</v>
      </c>
      <c r="AC227" s="13">
        <v>9.1727957959400003E-2</v>
      </c>
    </row>
    <row r="228" spans="10:29">
      <c r="J228" s="11" t="s">
        <v>328</v>
      </c>
      <c r="K228" s="11" t="s">
        <v>652</v>
      </c>
      <c r="L228" s="11" t="s">
        <v>329</v>
      </c>
      <c r="M228" s="11" t="s">
        <v>1019</v>
      </c>
      <c r="N228" s="25"/>
      <c r="O228" s="25"/>
      <c r="P228" s="12">
        <v>216</v>
      </c>
      <c r="Q228" s="12" t="s">
        <v>6</v>
      </c>
      <c r="R228" s="12" t="s">
        <v>1107</v>
      </c>
      <c r="S228" s="12" t="s">
        <v>7</v>
      </c>
      <c r="T228" s="12" t="s">
        <v>174</v>
      </c>
      <c r="U228" s="12" t="s">
        <v>525</v>
      </c>
      <c r="V228" s="12" t="s">
        <v>240</v>
      </c>
      <c r="W228" s="12" t="s">
        <v>609</v>
      </c>
      <c r="X228" s="12" t="s">
        <v>241</v>
      </c>
      <c r="Y228" s="12" t="s">
        <v>908</v>
      </c>
      <c r="Z228" s="12" t="s">
        <v>9</v>
      </c>
      <c r="AA228" s="12" t="s">
        <v>10</v>
      </c>
      <c r="AB228" s="13">
        <v>1.58248336701</v>
      </c>
      <c r="AC228" s="13">
        <v>5.99023091205E-2</v>
      </c>
    </row>
    <row r="229" spans="10:29">
      <c r="J229" s="11" t="s">
        <v>282</v>
      </c>
      <c r="K229" s="11" t="s">
        <v>632</v>
      </c>
      <c r="L229" s="11" t="s">
        <v>1405</v>
      </c>
      <c r="M229" s="11" t="s">
        <v>970</v>
      </c>
      <c r="N229" s="25"/>
      <c r="O229" s="25"/>
      <c r="P229" s="12">
        <v>231</v>
      </c>
      <c r="Q229" s="12" t="s">
        <v>6</v>
      </c>
      <c r="R229" s="12" t="s">
        <v>1107</v>
      </c>
      <c r="S229" s="12" t="s">
        <v>7</v>
      </c>
      <c r="T229" s="12" t="s">
        <v>174</v>
      </c>
      <c r="U229" s="12" t="s">
        <v>525</v>
      </c>
      <c r="V229" s="12" t="s">
        <v>175</v>
      </c>
      <c r="W229" s="12" t="s">
        <v>613</v>
      </c>
      <c r="X229" s="12" t="s">
        <v>1389</v>
      </c>
      <c r="Y229" s="12" t="s">
        <v>923</v>
      </c>
      <c r="Z229" s="12" t="s">
        <v>9</v>
      </c>
      <c r="AA229" s="12" t="s">
        <v>10</v>
      </c>
      <c r="AB229" s="13">
        <v>1.49860235386</v>
      </c>
      <c r="AC229" s="13">
        <v>7.6856821262799996E-2</v>
      </c>
    </row>
    <row r="230" spans="10:29">
      <c r="J230" s="11" t="s">
        <v>282</v>
      </c>
      <c r="K230" s="11" t="s">
        <v>632</v>
      </c>
      <c r="L230" s="11" t="s">
        <v>283</v>
      </c>
      <c r="M230" s="11" t="s">
        <v>969</v>
      </c>
      <c r="N230" s="25"/>
      <c r="O230" s="25"/>
      <c r="P230" s="12">
        <v>233</v>
      </c>
      <c r="Q230" s="12" t="s">
        <v>6</v>
      </c>
      <c r="R230" s="12" t="s">
        <v>1107</v>
      </c>
      <c r="S230" s="12" t="s">
        <v>7</v>
      </c>
      <c r="T230" s="12" t="s">
        <v>174</v>
      </c>
      <c r="U230" s="12" t="s">
        <v>525</v>
      </c>
      <c r="V230" s="12" t="s">
        <v>178</v>
      </c>
      <c r="W230" s="12" t="s">
        <v>614</v>
      </c>
      <c r="X230" s="12" t="s">
        <v>1390</v>
      </c>
      <c r="Y230" s="12" t="s">
        <v>925</v>
      </c>
      <c r="Z230" s="12" t="s">
        <v>9</v>
      </c>
      <c r="AA230" s="12" t="s">
        <v>10</v>
      </c>
      <c r="AB230" s="13">
        <v>2.0355212456</v>
      </c>
      <c r="AC230" s="13">
        <v>0.11827506503</v>
      </c>
    </row>
    <row r="231" spans="10:29">
      <c r="J231" s="11" t="s">
        <v>282</v>
      </c>
      <c r="K231" s="11" t="s">
        <v>632</v>
      </c>
      <c r="L231" s="11" t="s">
        <v>284</v>
      </c>
      <c r="M231" s="11" t="s">
        <v>971</v>
      </c>
      <c r="N231" s="25"/>
      <c r="O231" s="25"/>
      <c r="P231" s="12">
        <v>237</v>
      </c>
      <c r="Q231" s="12" t="s">
        <v>6</v>
      </c>
      <c r="R231" s="12" t="s">
        <v>1107</v>
      </c>
      <c r="S231" s="12" t="s">
        <v>7</v>
      </c>
      <c r="T231" s="12" t="s">
        <v>174</v>
      </c>
      <c r="U231" s="12" t="s">
        <v>525</v>
      </c>
      <c r="V231" s="12" t="s">
        <v>186</v>
      </c>
      <c r="W231" s="12" t="s">
        <v>615</v>
      </c>
      <c r="X231" s="12" t="s">
        <v>1391</v>
      </c>
      <c r="Y231" s="12" t="s">
        <v>929</v>
      </c>
      <c r="Z231" s="12" t="s">
        <v>9</v>
      </c>
      <c r="AA231" s="12" t="s">
        <v>10</v>
      </c>
      <c r="AB231" s="13">
        <v>1.6677435497499999</v>
      </c>
      <c r="AC231" s="13">
        <v>8.2105594997E-2</v>
      </c>
    </row>
    <row r="232" spans="10:29">
      <c r="J232" s="11" t="s">
        <v>98</v>
      </c>
      <c r="K232" s="11" t="s">
        <v>561</v>
      </c>
      <c r="L232" s="11" t="s">
        <v>1381</v>
      </c>
      <c r="M232" s="11" t="s">
        <v>788</v>
      </c>
      <c r="N232" s="25"/>
      <c r="O232" s="25"/>
      <c r="P232" s="12">
        <v>227</v>
      </c>
      <c r="Q232" s="12" t="s">
        <v>6</v>
      </c>
      <c r="R232" s="12" t="s">
        <v>1107</v>
      </c>
      <c r="S232" s="12" t="s">
        <v>7</v>
      </c>
      <c r="T232" s="12" t="s">
        <v>174</v>
      </c>
      <c r="U232" s="12" t="s">
        <v>525</v>
      </c>
      <c r="V232" s="12" t="s">
        <v>247</v>
      </c>
      <c r="W232" s="12" t="s">
        <v>612</v>
      </c>
      <c r="X232" s="12" t="s">
        <v>249</v>
      </c>
      <c r="Y232" s="12" t="s">
        <v>919</v>
      </c>
      <c r="Z232" s="12" t="s">
        <v>9</v>
      </c>
      <c r="AA232" s="12" t="s">
        <v>10</v>
      </c>
      <c r="AB232" s="13">
        <v>1.6995052929400001</v>
      </c>
      <c r="AC232" s="13">
        <v>0.106833444024</v>
      </c>
    </row>
    <row r="233" spans="10:29">
      <c r="J233" s="11" t="s">
        <v>98</v>
      </c>
      <c r="K233" s="11" t="s">
        <v>561</v>
      </c>
      <c r="L233" s="11" t="s">
        <v>99</v>
      </c>
      <c r="M233" s="11" t="s">
        <v>789</v>
      </c>
      <c r="N233" s="25"/>
      <c r="O233" s="25"/>
      <c r="P233" s="12">
        <v>205</v>
      </c>
      <c r="Q233" s="12" t="s">
        <v>6</v>
      </c>
      <c r="R233" s="12" t="s">
        <v>1107</v>
      </c>
      <c r="S233" s="12" t="s">
        <v>7</v>
      </c>
      <c r="T233" s="12" t="s">
        <v>174</v>
      </c>
      <c r="U233" s="12" t="s">
        <v>525</v>
      </c>
      <c r="V233" s="12" t="s">
        <v>176</v>
      </c>
      <c r="W233" s="12" t="s">
        <v>604</v>
      </c>
      <c r="X233" s="12" t="s">
        <v>177</v>
      </c>
      <c r="Y233" s="12" t="s">
        <v>897</v>
      </c>
      <c r="Z233" s="12" t="s">
        <v>9</v>
      </c>
      <c r="AA233" s="12" t="s">
        <v>10</v>
      </c>
      <c r="AB233" s="13">
        <v>1.12902367807</v>
      </c>
      <c r="AC233" s="13">
        <v>4.7499283417900003E-2</v>
      </c>
    </row>
    <row r="234" spans="10:29">
      <c r="J234" s="11" t="s">
        <v>123</v>
      </c>
      <c r="K234" s="11" t="s">
        <v>571</v>
      </c>
      <c r="L234" s="11" t="s">
        <v>1361</v>
      </c>
      <c r="M234" s="11" t="s">
        <v>810</v>
      </c>
      <c r="N234" s="25"/>
      <c r="O234" s="25"/>
      <c r="P234" s="12">
        <v>239</v>
      </c>
      <c r="Q234" s="12" t="s">
        <v>6</v>
      </c>
      <c r="R234" s="12" t="s">
        <v>1107</v>
      </c>
      <c r="S234" s="12" t="s">
        <v>7</v>
      </c>
      <c r="T234" s="12" t="s">
        <v>174</v>
      </c>
      <c r="U234" s="12" t="s">
        <v>525</v>
      </c>
      <c r="V234" s="12" t="s">
        <v>254</v>
      </c>
      <c r="W234" s="12" t="s">
        <v>616</v>
      </c>
      <c r="X234" s="12" t="s">
        <v>256</v>
      </c>
      <c r="Y234" s="12" t="s">
        <v>931</v>
      </c>
      <c r="Z234" s="12" t="s">
        <v>9</v>
      </c>
      <c r="AA234" s="12" t="s">
        <v>10</v>
      </c>
      <c r="AB234" s="13">
        <v>1.0039904775999999</v>
      </c>
      <c r="AC234" s="13">
        <v>4.8087906942900001E-2</v>
      </c>
    </row>
    <row r="235" spans="10:29">
      <c r="J235" s="11" t="s">
        <v>123</v>
      </c>
      <c r="K235" s="11" t="s">
        <v>571</v>
      </c>
      <c r="L235" s="11" t="s">
        <v>124</v>
      </c>
      <c r="M235" s="11" t="s">
        <v>809</v>
      </c>
      <c r="N235" s="25"/>
      <c r="O235" s="25"/>
      <c r="P235" s="12">
        <v>240</v>
      </c>
      <c r="Q235" s="12" t="s">
        <v>6</v>
      </c>
      <c r="R235" s="12" t="s">
        <v>1107</v>
      </c>
      <c r="S235" s="12" t="s">
        <v>7</v>
      </c>
      <c r="T235" s="12" t="s">
        <v>174</v>
      </c>
      <c r="U235" s="12" t="s">
        <v>525</v>
      </c>
      <c r="V235" s="12" t="s">
        <v>254</v>
      </c>
      <c r="W235" s="12" t="s">
        <v>616</v>
      </c>
      <c r="X235" s="12" t="s">
        <v>1392</v>
      </c>
      <c r="Y235" s="12" t="s">
        <v>932</v>
      </c>
      <c r="Z235" s="12" t="s">
        <v>9</v>
      </c>
      <c r="AA235" s="12" t="s">
        <v>10</v>
      </c>
      <c r="AB235" s="13">
        <v>2.9433907938399999</v>
      </c>
      <c r="AC235" s="13">
        <v>0.220379798204</v>
      </c>
    </row>
    <row r="236" spans="10:29">
      <c r="J236" s="11" t="s">
        <v>100</v>
      </c>
      <c r="K236" s="11" t="s">
        <v>562</v>
      </c>
      <c r="L236" s="11" t="s">
        <v>1354</v>
      </c>
      <c r="M236" s="11" t="s">
        <v>790</v>
      </c>
      <c r="N236" s="25"/>
      <c r="O236" s="25"/>
      <c r="P236" s="12">
        <v>217</v>
      </c>
      <c r="Q236" s="12" t="s">
        <v>6</v>
      </c>
      <c r="R236" s="12" t="s">
        <v>1107</v>
      </c>
      <c r="S236" s="12" t="s">
        <v>7</v>
      </c>
      <c r="T236" s="12" t="s">
        <v>174</v>
      </c>
      <c r="U236" s="12" t="s">
        <v>525</v>
      </c>
      <c r="V236" s="12" t="s">
        <v>240</v>
      </c>
      <c r="W236" s="12" t="s">
        <v>609</v>
      </c>
      <c r="X236" s="12" t="s">
        <v>242</v>
      </c>
      <c r="Y236" s="12" t="s">
        <v>909</v>
      </c>
      <c r="Z236" s="12" t="s">
        <v>9</v>
      </c>
      <c r="AA236" s="12" t="s">
        <v>10</v>
      </c>
      <c r="AB236" s="13">
        <v>2.6003147592800002</v>
      </c>
      <c r="AC236" s="13">
        <v>0.24061932433700001</v>
      </c>
    </row>
    <row r="237" spans="10:29">
      <c r="J237" s="11" t="s">
        <v>100</v>
      </c>
      <c r="K237" s="11" t="s">
        <v>562</v>
      </c>
      <c r="L237" s="11" t="s">
        <v>101</v>
      </c>
      <c r="M237" s="11" t="s">
        <v>791</v>
      </c>
      <c r="N237" s="25"/>
      <c r="O237" s="25"/>
      <c r="P237" s="12">
        <v>242</v>
      </c>
      <c r="Q237" s="12" t="s">
        <v>6</v>
      </c>
      <c r="R237" s="12" t="s">
        <v>1107</v>
      </c>
      <c r="S237" s="12" t="s">
        <v>7</v>
      </c>
      <c r="T237" s="12" t="s">
        <v>174</v>
      </c>
      <c r="U237" s="12" t="s">
        <v>525</v>
      </c>
      <c r="V237" s="12" t="s">
        <v>218</v>
      </c>
      <c r="W237" s="12" t="s">
        <v>617</v>
      </c>
      <c r="X237" s="12" t="s">
        <v>1393</v>
      </c>
      <c r="Y237" s="12" t="s">
        <v>934</v>
      </c>
      <c r="Z237" s="12" t="s">
        <v>9</v>
      </c>
      <c r="AA237" s="12" t="s">
        <v>10</v>
      </c>
      <c r="AB237" s="13">
        <v>3.0293059581400001</v>
      </c>
      <c r="AC237" s="13">
        <v>0.184901929337</v>
      </c>
    </row>
    <row r="238" spans="10:29">
      <c r="J238" s="11" t="s">
        <v>100</v>
      </c>
      <c r="K238" s="11" t="s">
        <v>562</v>
      </c>
      <c r="L238" s="11" t="s">
        <v>102</v>
      </c>
      <c r="M238" s="11" t="s">
        <v>792</v>
      </c>
      <c r="N238" s="25"/>
      <c r="O238" s="25"/>
      <c r="P238" s="12">
        <v>251</v>
      </c>
      <c r="Q238" s="12" t="s">
        <v>6</v>
      </c>
      <c r="R238" s="12" t="s">
        <v>1107</v>
      </c>
      <c r="S238" s="12" t="s">
        <v>7</v>
      </c>
      <c r="T238" s="12" t="s">
        <v>174</v>
      </c>
      <c r="U238" s="12" t="s">
        <v>525</v>
      </c>
      <c r="V238" s="12" t="s">
        <v>230</v>
      </c>
      <c r="W238" s="12" t="s">
        <v>621</v>
      </c>
      <c r="X238" s="12" t="s">
        <v>228</v>
      </c>
      <c r="Y238" s="12" t="s">
        <v>943</v>
      </c>
      <c r="Z238" s="12" t="s">
        <v>9</v>
      </c>
      <c r="AA238" s="12" t="s">
        <v>10</v>
      </c>
      <c r="AB238" s="13">
        <v>1.5265684964799999</v>
      </c>
      <c r="AC238" s="13">
        <v>6.8922021022699995E-2</v>
      </c>
    </row>
    <row r="239" spans="10:29">
      <c r="J239" s="11" t="s">
        <v>199</v>
      </c>
      <c r="K239" s="11" t="s">
        <v>595</v>
      </c>
      <c r="L239" s="11" t="s">
        <v>203</v>
      </c>
      <c r="M239" s="11" t="s">
        <v>872</v>
      </c>
      <c r="N239" s="25"/>
      <c r="O239" s="25"/>
      <c r="P239" s="12">
        <v>210</v>
      </c>
      <c r="Q239" s="12" t="s">
        <v>6</v>
      </c>
      <c r="R239" s="12" t="s">
        <v>1107</v>
      </c>
      <c r="S239" s="12" t="s">
        <v>7</v>
      </c>
      <c r="T239" s="12" t="s">
        <v>174</v>
      </c>
      <c r="U239" s="12" t="s">
        <v>525</v>
      </c>
      <c r="V239" s="12" t="s">
        <v>233</v>
      </c>
      <c r="W239" s="12" t="s">
        <v>607</v>
      </c>
      <c r="X239" s="12" t="s">
        <v>235</v>
      </c>
      <c r="Y239" s="12" t="s">
        <v>902</v>
      </c>
      <c r="Z239" s="12" t="s">
        <v>9</v>
      </c>
      <c r="AA239" s="12" t="s">
        <v>10</v>
      </c>
      <c r="AB239" s="13">
        <v>2.5623070083899999</v>
      </c>
      <c r="AC239" s="13">
        <v>0.188811434567</v>
      </c>
    </row>
    <row r="240" spans="10:29">
      <c r="J240" s="11" t="s">
        <v>199</v>
      </c>
      <c r="K240" s="11" t="s">
        <v>595</v>
      </c>
      <c r="L240" s="11" t="s">
        <v>201</v>
      </c>
      <c r="M240" s="11" t="s">
        <v>873</v>
      </c>
      <c r="N240" s="25"/>
      <c r="O240" s="25"/>
      <c r="P240" s="12">
        <v>244</v>
      </c>
      <c r="Q240" s="12" t="s">
        <v>6</v>
      </c>
      <c r="R240" s="12" t="s">
        <v>1107</v>
      </c>
      <c r="S240" s="12" t="s">
        <v>7</v>
      </c>
      <c r="T240" s="12" t="s">
        <v>174</v>
      </c>
      <c r="U240" s="12" t="s">
        <v>525</v>
      </c>
      <c r="V240" s="12" t="s">
        <v>220</v>
      </c>
      <c r="W240" s="12" t="s">
        <v>618</v>
      </c>
      <c r="X240" s="12" t="s">
        <v>1394</v>
      </c>
      <c r="Y240" s="12" t="s">
        <v>936</v>
      </c>
      <c r="Z240" s="12" t="s">
        <v>9</v>
      </c>
      <c r="AA240" s="12" t="s">
        <v>10</v>
      </c>
      <c r="AB240" s="13">
        <v>2.7721207629100002</v>
      </c>
      <c r="AC240" s="13">
        <v>0.18118541121599999</v>
      </c>
    </row>
    <row r="241" spans="10:29">
      <c r="J241" s="11" t="s">
        <v>199</v>
      </c>
      <c r="K241" s="11" t="s">
        <v>595</v>
      </c>
      <c r="L241" s="11" t="s">
        <v>200</v>
      </c>
      <c r="M241" s="11" t="s">
        <v>874</v>
      </c>
      <c r="N241" s="25"/>
      <c r="O241" s="25"/>
      <c r="P241" s="12">
        <v>246</v>
      </c>
      <c r="Q241" s="12" t="s">
        <v>6</v>
      </c>
      <c r="R241" s="12" t="s">
        <v>1107</v>
      </c>
      <c r="S241" s="12" t="s">
        <v>7</v>
      </c>
      <c r="T241" s="12" t="s">
        <v>174</v>
      </c>
      <c r="U241" s="12" t="s">
        <v>525</v>
      </c>
      <c r="V241" s="12" t="s">
        <v>221</v>
      </c>
      <c r="W241" s="12" t="s">
        <v>619</v>
      </c>
      <c r="X241" s="12" t="s">
        <v>1395</v>
      </c>
      <c r="Y241" s="12" t="s">
        <v>938</v>
      </c>
      <c r="Z241" s="12" t="s">
        <v>9</v>
      </c>
      <c r="AA241" s="12" t="s">
        <v>10</v>
      </c>
      <c r="AB241" s="13">
        <v>0.223725232356</v>
      </c>
      <c r="AC241" s="13">
        <v>2.4371881156100002E-3</v>
      </c>
    </row>
    <row r="242" spans="10:29">
      <c r="J242" s="11" t="s">
        <v>199</v>
      </c>
      <c r="K242" s="11" t="s">
        <v>595</v>
      </c>
      <c r="L242" s="11" t="s">
        <v>202</v>
      </c>
      <c r="M242" s="11" t="s">
        <v>875</v>
      </c>
      <c r="N242" s="25"/>
      <c r="O242" s="25"/>
      <c r="P242" s="12">
        <v>248</v>
      </c>
      <c r="Q242" s="12" t="s">
        <v>6</v>
      </c>
      <c r="R242" s="12" t="s">
        <v>1107</v>
      </c>
      <c r="S242" s="12" t="s">
        <v>7</v>
      </c>
      <c r="T242" s="12" t="s">
        <v>174</v>
      </c>
      <c r="U242" s="12" t="s">
        <v>525</v>
      </c>
      <c r="V242" s="12" t="s">
        <v>215</v>
      </c>
      <c r="W242" s="12" t="s">
        <v>620</v>
      </c>
      <c r="X242" s="12" t="s">
        <v>1396</v>
      </c>
      <c r="Y242" s="12" t="s">
        <v>940</v>
      </c>
      <c r="Z242" s="12" t="s">
        <v>9</v>
      </c>
      <c r="AA242" s="12" t="s">
        <v>10</v>
      </c>
      <c r="AB242" s="13">
        <v>3.7094267030200001</v>
      </c>
      <c r="AC242" s="13">
        <v>0.29198571746599999</v>
      </c>
    </row>
    <row r="243" spans="10:29">
      <c r="J243" s="11" t="s">
        <v>199</v>
      </c>
      <c r="K243" s="11" t="s">
        <v>595</v>
      </c>
      <c r="L243" s="11" t="s">
        <v>204</v>
      </c>
      <c r="M243" s="11" t="s">
        <v>876</v>
      </c>
      <c r="N243" s="25"/>
      <c r="O243" s="25"/>
      <c r="P243" s="12">
        <v>252</v>
      </c>
      <c r="Q243" s="12" t="s">
        <v>6</v>
      </c>
      <c r="R243" s="12" t="s">
        <v>1107</v>
      </c>
      <c r="S243" s="12" t="s">
        <v>7</v>
      </c>
      <c r="T243" s="12" t="s">
        <v>174</v>
      </c>
      <c r="U243" s="12" t="s">
        <v>525</v>
      </c>
      <c r="V243" s="12" t="s">
        <v>230</v>
      </c>
      <c r="W243" s="12" t="s">
        <v>621</v>
      </c>
      <c r="X243" s="12" t="s">
        <v>229</v>
      </c>
      <c r="Y243" s="12" t="s">
        <v>944</v>
      </c>
      <c r="Z243" s="12" t="s">
        <v>9</v>
      </c>
      <c r="AA243" s="12" t="s">
        <v>10</v>
      </c>
      <c r="AB243" s="13">
        <v>3.9807880981700001</v>
      </c>
      <c r="AC243" s="13">
        <v>0.31075176733799997</v>
      </c>
    </row>
    <row r="244" spans="10:29">
      <c r="J244" s="11" t="s">
        <v>274</v>
      </c>
      <c r="K244" s="11" t="s">
        <v>633</v>
      </c>
      <c r="L244" s="11" t="s">
        <v>1406</v>
      </c>
      <c r="M244" s="11" t="s">
        <v>973</v>
      </c>
      <c r="N244" s="25"/>
      <c r="O244" s="25"/>
      <c r="P244" s="12">
        <v>198</v>
      </c>
      <c r="Q244" s="12" t="s">
        <v>6</v>
      </c>
      <c r="R244" s="12" t="s">
        <v>1107</v>
      </c>
      <c r="S244" s="12" t="s">
        <v>7</v>
      </c>
      <c r="T244" s="12" t="s">
        <v>174</v>
      </c>
      <c r="U244" s="12" t="s">
        <v>525</v>
      </c>
      <c r="V244" s="12" t="s">
        <v>223</v>
      </c>
      <c r="W244" s="12" t="s">
        <v>601</v>
      </c>
      <c r="X244" s="12" t="s">
        <v>225</v>
      </c>
      <c r="Y244" s="12" t="s">
        <v>890</v>
      </c>
      <c r="Z244" s="12" t="s">
        <v>9</v>
      </c>
      <c r="AA244" s="12" t="s">
        <v>10</v>
      </c>
      <c r="AB244" s="13">
        <v>2.0199076005399998</v>
      </c>
      <c r="AC244" s="13">
        <v>4.6651102574700003E-2</v>
      </c>
    </row>
    <row r="245" spans="10:29">
      <c r="J245" s="11" t="s">
        <v>274</v>
      </c>
      <c r="K245" s="11" t="s">
        <v>633</v>
      </c>
      <c r="L245" s="11" t="s">
        <v>275</v>
      </c>
      <c r="M245" s="11" t="s">
        <v>972</v>
      </c>
      <c r="N245" s="25"/>
      <c r="O245" s="25"/>
      <c r="P245" s="12">
        <v>195</v>
      </c>
      <c r="Q245" s="12" t="s">
        <v>6</v>
      </c>
      <c r="R245" s="12" t="s">
        <v>1107</v>
      </c>
      <c r="S245" s="12" t="s">
        <v>7</v>
      </c>
      <c r="T245" s="12" t="s">
        <v>174</v>
      </c>
      <c r="U245" s="12" t="s">
        <v>525</v>
      </c>
      <c r="V245" s="12" t="s">
        <v>211</v>
      </c>
      <c r="W245" s="12" t="s">
        <v>599</v>
      </c>
      <c r="X245" s="12" t="s">
        <v>214</v>
      </c>
      <c r="Y245" s="12" t="s">
        <v>887</v>
      </c>
      <c r="Z245" s="12" t="s">
        <v>9</v>
      </c>
      <c r="AA245" s="12" t="s">
        <v>10</v>
      </c>
      <c r="AB245" s="13">
        <v>1.39905617319</v>
      </c>
      <c r="AC245" s="13">
        <v>7.03987257167E-2</v>
      </c>
    </row>
    <row r="246" spans="10:29">
      <c r="J246" s="11" t="s">
        <v>285</v>
      </c>
      <c r="K246" s="11" t="s">
        <v>634</v>
      </c>
      <c r="L246" s="11" t="s">
        <v>1407</v>
      </c>
      <c r="M246" s="11" t="s">
        <v>976</v>
      </c>
      <c r="N246" s="25"/>
      <c r="O246" s="25"/>
      <c r="P246" s="12">
        <v>228</v>
      </c>
      <c r="Q246" s="12" t="s">
        <v>6</v>
      </c>
      <c r="R246" s="12" t="s">
        <v>1107</v>
      </c>
      <c r="S246" s="12" t="s">
        <v>7</v>
      </c>
      <c r="T246" s="12" t="s">
        <v>174</v>
      </c>
      <c r="U246" s="12" t="s">
        <v>525</v>
      </c>
      <c r="V246" s="12" t="s">
        <v>247</v>
      </c>
      <c r="W246" s="12" t="s">
        <v>612</v>
      </c>
      <c r="X246" s="12" t="s">
        <v>250</v>
      </c>
      <c r="Y246" s="12" t="s">
        <v>920</v>
      </c>
      <c r="Z246" s="12" t="s">
        <v>9</v>
      </c>
      <c r="AA246" s="12" t="s">
        <v>10</v>
      </c>
      <c r="AB246" s="13">
        <v>2.1368010010699998</v>
      </c>
      <c r="AC246" s="13">
        <v>0.12539010294799999</v>
      </c>
    </row>
    <row r="247" spans="10:29">
      <c r="J247" s="11" t="s">
        <v>285</v>
      </c>
      <c r="K247" s="11" t="s">
        <v>634</v>
      </c>
      <c r="L247" s="11" t="s">
        <v>974</v>
      </c>
      <c r="M247" s="11" t="s">
        <v>975</v>
      </c>
      <c r="N247" s="25"/>
      <c r="O247" s="25"/>
      <c r="P247" s="12">
        <v>214</v>
      </c>
      <c r="Q247" s="12" t="s">
        <v>6</v>
      </c>
      <c r="R247" s="12" t="s">
        <v>1107</v>
      </c>
      <c r="S247" s="12" t="s">
        <v>7</v>
      </c>
      <c r="T247" s="12" t="s">
        <v>174</v>
      </c>
      <c r="U247" s="12" t="s">
        <v>525</v>
      </c>
      <c r="V247" s="12" t="s">
        <v>236</v>
      </c>
      <c r="W247" s="12" t="s">
        <v>608</v>
      </c>
      <c r="X247" s="12" t="s">
        <v>239</v>
      </c>
      <c r="Y247" s="12" t="s">
        <v>906</v>
      </c>
      <c r="Z247" s="12" t="s">
        <v>9</v>
      </c>
      <c r="AA247" s="12" t="s">
        <v>10</v>
      </c>
      <c r="AB247" s="13">
        <v>1.48613957819</v>
      </c>
      <c r="AC247" s="13">
        <v>6.8041574533900001E-2</v>
      </c>
    </row>
    <row r="248" spans="10:29">
      <c r="J248" s="11" t="s">
        <v>112</v>
      </c>
      <c r="K248" s="11" t="s">
        <v>572</v>
      </c>
      <c r="L248" s="11" t="s">
        <v>1382</v>
      </c>
      <c r="M248" s="11" t="s">
        <v>811</v>
      </c>
      <c r="N248" s="25"/>
      <c r="O248" s="25"/>
      <c r="P248" s="12">
        <v>223</v>
      </c>
      <c r="Q248" s="12" t="s">
        <v>6</v>
      </c>
      <c r="R248" s="12" t="s">
        <v>1107</v>
      </c>
      <c r="S248" s="12" t="s">
        <v>7</v>
      </c>
      <c r="T248" s="12" t="s">
        <v>174</v>
      </c>
      <c r="U248" s="12" t="s">
        <v>525</v>
      </c>
      <c r="V248" s="12" t="s">
        <v>181</v>
      </c>
      <c r="W248" s="12" t="s">
        <v>611</v>
      </c>
      <c r="X248" s="12" t="s">
        <v>183</v>
      </c>
      <c r="Y248" s="12" t="s">
        <v>915</v>
      </c>
      <c r="Z248" s="12" t="s">
        <v>9</v>
      </c>
      <c r="AA248" s="12" t="s">
        <v>10</v>
      </c>
      <c r="AB248" s="13">
        <v>2.6175116907599998</v>
      </c>
      <c r="AC248" s="13">
        <v>0.19505105451800001</v>
      </c>
    </row>
    <row r="249" spans="10:29">
      <c r="J249" s="11" t="s">
        <v>288</v>
      </c>
      <c r="K249" s="11" t="s">
        <v>635</v>
      </c>
      <c r="L249" s="11" t="s">
        <v>289</v>
      </c>
      <c r="M249" s="11" t="s">
        <v>977</v>
      </c>
      <c r="N249" s="25"/>
      <c r="O249" s="25"/>
      <c r="P249" s="12">
        <v>218</v>
      </c>
      <c r="Q249" s="12" t="s">
        <v>6</v>
      </c>
      <c r="R249" s="12" t="s">
        <v>1107</v>
      </c>
      <c r="S249" s="12" t="s">
        <v>7</v>
      </c>
      <c r="T249" s="12" t="s">
        <v>174</v>
      </c>
      <c r="U249" s="12" t="s">
        <v>525</v>
      </c>
      <c r="V249" s="12" t="s">
        <v>240</v>
      </c>
      <c r="W249" s="12" t="s">
        <v>609</v>
      </c>
      <c r="X249" s="12" t="s">
        <v>243</v>
      </c>
      <c r="Y249" s="12" t="s">
        <v>910</v>
      </c>
      <c r="Z249" s="12" t="s">
        <v>9</v>
      </c>
      <c r="AA249" s="12" t="s">
        <v>10</v>
      </c>
      <c r="AB249" s="13">
        <v>2.0926581672300002</v>
      </c>
      <c r="AC249" s="13">
        <v>0.139223973586</v>
      </c>
    </row>
    <row r="250" spans="10:29">
      <c r="J250" s="11" t="s">
        <v>288</v>
      </c>
      <c r="K250" s="11" t="s">
        <v>635</v>
      </c>
      <c r="L250" s="11" t="s">
        <v>290</v>
      </c>
      <c r="M250" s="11" t="s">
        <v>978</v>
      </c>
      <c r="N250" s="25"/>
      <c r="O250" s="25"/>
      <c r="P250" s="12">
        <v>199</v>
      </c>
      <c r="Q250" s="12" t="s">
        <v>6</v>
      </c>
      <c r="R250" s="12" t="s">
        <v>1107</v>
      </c>
      <c r="S250" s="12" t="s">
        <v>7</v>
      </c>
      <c r="T250" s="12" t="s">
        <v>174</v>
      </c>
      <c r="U250" s="12" t="s">
        <v>525</v>
      </c>
      <c r="V250" s="12" t="s">
        <v>223</v>
      </c>
      <c r="W250" s="12" t="s">
        <v>601</v>
      </c>
      <c r="X250" s="12" t="s">
        <v>226</v>
      </c>
      <c r="Y250" s="12" t="s">
        <v>891</v>
      </c>
      <c r="Z250" s="12" t="s">
        <v>9</v>
      </c>
      <c r="AA250" s="12" t="s">
        <v>10</v>
      </c>
      <c r="AB250" s="13">
        <v>1.66720491391</v>
      </c>
      <c r="AC250" s="13">
        <v>0.10583765432</v>
      </c>
    </row>
    <row r="251" spans="10:29">
      <c r="J251" s="11" t="s">
        <v>236</v>
      </c>
      <c r="K251" s="11" t="s">
        <v>608</v>
      </c>
      <c r="L251" s="11" t="s">
        <v>1386</v>
      </c>
      <c r="M251" s="11" t="s">
        <v>905</v>
      </c>
      <c r="N251" s="25"/>
      <c r="O251" s="25"/>
      <c r="P251" s="12">
        <v>229</v>
      </c>
      <c r="Q251" s="12" t="s">
        <v>6</v>
      </c>
      <c r="R251" s="12" t="s">
        <v>1107</v>
      </c>
      <c r="S251" s="12" t="s">
        <v>7</v>
      </c>
      <c r="T251" s="12" t="s">
        <v>174</v>
      </c>
      <c r="U251" s="12" t="s">
        <v>525</v>
      </c>
      <c r="V251" s="12" t="s">
        <v>247</v>
      </c>
      <c r="W251" s="12" t="s">
        <v>612</v>
      </c>
      <c r="X251" s="12" t="s">
        <v>251</v>
      </c>
      <c r="Y251" s="12" t="s">
        <v>921</v>
      </c>
      <c r="Z251" s="12" t="s">
        <v>9</v>
      </c>
      <c r="AA251" s="12" t="s">
        <v>10</v>
      </c>
      <c r="AB251" s="13">
        <v>1.5627454010199999</v>
      </c>
      <c r="AC251" s="13">
        <v>6.5117718852699999E-2</v>
      </c>
    </row>
    <row r="252" spans="10:29">
      <c r="J252" s="11" t="s">
        <v>236</v>
      </c>
      <c r="K252" s="11" t="s">
        <v>608</v>
      </c>
      <c r="L252" s="11" t="s">
        <v>237</v>
      </c>
      <c r="M252" s="11" t="s">
        <v>903</v>
      </c>
      <c r="N252" s="25"/>
      <c r="O252" s="25"/>
      <c r="P252" s="12">
        <v>234</v>
      </c>
      <c r="Q252" s="12" t="s">
        <v>6</v>
      </c>
      <c r="R252" s="12" t="s">
        <v>1107</v>
      </c>
      <c r="S252" s="12" t="s">
        <v>7</v>
      </c>
      <c r="T252" s="12" t="s">
        <v>174</v>
      </c>
      <c r="U252" s="12" t="s">
        <v>525</v>
      </c>
      <c r="V252" s="12" t="s">
        <v>178</v>
      </c>
      <c r="W252" s="12" t="s">
        <v>614</v>
      </c>
      <c r="X252" s="12" t="s">
        <v>180</v>
      </c>
      <c r="Y252" s="12" t="s">
        <v>926</v>
      </c>
      <c r="Z252" s="12" t="s">
        <v>9</v>
      </c>
      <c r="AA252" s="12" t="s">
        <v>10</v>
      </c>
      <c r="AB252" s="13">
        <v>1.6799882530700001</v>
      </c>
      <c r="AC252" s="13">
        <v>5.93756409493E-2</v>
      </c>
    </row>
    <row r="253" spans="10:29">
      <c r="J253" s="11" t="s">
        <v>236</v>
      </c>
      <c r="K253" s="11" t="s">
        <v>608</v>
      </c>
      <c r="L253" s="11" t="s">
        <v>238</v>
      </c>
      <c r="M253" s="11" t="s">
        <v>904</v>
      </c>
      <c r="N253" s="25"/>
      <c r="O253" s="25"/>
      <c r="P253" s="12">
        <v>243</v>
      </c>
      <c r="Q253" s="12" t="s">
        <v>6</v>
      </c>
      <c r="R253" s="12" t="s">
        <v>1107</v>
      </c>
      <c r="S253" s="12" t="s">
        <v>7</v>
      </c>
      <c r="T253" s="12" t="s">
        <v>174</v>
      </c>
      <c r="U253" s="12" t="s">
        <v>525</v>
      </c>
      <c r="V253" s="12" t="s">
        <v>218</v>
      </c>
      <c r="W253" s="12" t="s">
        <v>617</v>
      </c>
      <c r="X253" s="12" t="s">
        <v>219</v>
      </c>
      <c r="Y253" s="12" t="s">
        <v>935</v>
      </c>
      <c r="Z253" s="12" t="s">
        <v>9</v>
      </c>
      <c r="AA253" s="12" t="s">
        <v>10</v>
      </c>
      <c r="AB253" s="13">
        <v>1.6933296572400001</v>
      </c>
      <c r="AC253" s="13">
        <v>0.11362904559799999</v>
      </c>
    </row>
    <row r="254" spans="10:29">
      <c r="J254" s="11" t="s">
        <v>236</v>
      </c>
      <c r="K254" s="11" t="s">
        <v>608</v>
      </c>
      <c r="L254" s="11" t="s">
        <v>239</v>
      </c>
      <c r="M254" s="11" t="s">
        <v>906</v>
      </c>
      <c r="N254" s="25"/>
      <c r="O254" s="25"/>
      <c r="P254" s="12">
        <v>207</v>
      </c>
      <c r="Q254" s="12" t="s">
        <v>6</v>
      </c>
      <c r="R254" s="12" t="s">
        <v>1107</v>
      </c>
      <c r="S254" s="12" t="s">
        <v>7</v>
      </c>
      <c r="T254" s="12" t="s">
        <v>174</v>
      </c>
      <c r="U254" s="12" t="s">
        <v>525</v>
      </c>
      <c r="V254" s="12" t="s">
        <v>605</v>
      </c>
      <c r="W254" s="12" t="s">
        <v>606</v>
      </c>
      <c r="X254" s="12" t="s">
        <v>182</v>
      </c>
      <c r="Y254" s="12" t="s">
        <v>899</v>
      </c>
      <c r="Z254" s="12" t="s">
        <v>9</v>
      </c>
      <c r="AA254" s="12" t="s">
        <v>10</v>
      </c>
      <c r="AB254" s="13">
        <v>0.987278533101</v>
      </c>
      <c r="AC254" s="13">
        <v>2.4150837116699998E-2</v>
      </c>
    </row>
    <row r="255" spans="10:29">
      <c r="J255" s="11" t="s">
        <v>240</v>
      </c>
      <c r="K255" s="11" t="s">
        <v>609</v>
      </c>
      <c r="L255" s="11" t="s">
        <v>1387</v>
      </c>
      <c r="M255" s="11" t="s">
        <v>907</v>
      </c>
      <c r="N255" s="25"/>
      <c r="O255" s="25"/>
      <c r="P255" s="12">
        <v>224</v>
      </c>
      <c r="Q255" s="12" t="s">
        <v>6</v>
      </c>
      <c r="R255" s="12" t="s">
        <v>1107</v>
      </c>
      <c r="S255" s="12" t="s">
        <v>7</v>
      </c>
      <c r="T255" s="12" t="s">
        <v>174</v>
      </c>
      <c r="U255" s="12" t="s">
        <v>525</v>
      </c>
      <c r="V255" s="12" t="s">
        <v>181</v>
      </c>
      <c r="W255" s="12" t="s">
        <v>611</v>
      </c>
      <c r="X255" s="12" t="s">
        <v>184</v>
      </c>
      <c r="Y255" s="12" t="s">
        <v>916</v>
      </c>
      <c r="Z255" s="12" t="s">
        <v>9</v>
      </c>
      <c r="AA255" s="12" t="s">
        <v>10</v>
      </c>
      <c r="AB255" s="13">
        <v>1.1749964803399999</v>
      </c>
      <c r="AC255" s="13">
        <v>3.8652546109599999E-2</v>
      </c>
    </row>
    <row r="256" spans="10:29">
      <c r="J256" s="11" t="s">
        <v>240</v>
      </c>
      <c r="K256" s="11" t="s">
        <v>609</v>
      </c>
      <c r="L256" s="11" t="s">
        <v>241</v>
      </c>
      <c r="M256" s="11" t="s">
        <v>908</v>
      </c>
      <c r="N256" s="25"/>
      <c r="O256" s="25"/>
      <c r="P256" s="12">
        <v>253</v>
      </c>
      <c r="Q256" s="12" t="s">
        <v>6</v>
      </c>
      <c r="R256" s="12" t="s">
        <v>1107</v>
      </c>
      <c r="S256" s="12" t="s">
        <v>7</v>
      </c>
      <c r="T256" s="12" t="s">
        <v>174</v>
      </c>
      <c r="U256" s="12" t="s">
        <v>525</v>
      </c>
      <c r="V256" s="12" t="s">
        <v>230</v>
      </c>
      <c r="W256" s="12" t="s">
        <v>621</v>
      </c>
      <c r="X256" s="12" t="s">
        <v>1397</v>
      </c>
      <c r="Y256" s="12" t="s">
        <v>945</v>
      </c>
      <c r="Z256" s="12" t="s">
        <v>9</v>
      </c>
      <c r="AA256" s="12" t="s">
        <v>10</v>
      </c>
      <c r="AB256" s="13">
        <v>0.76978612149299996</v>
      </c>
      <c r="AC256" s="13">
        <v>2.1392135463800001E-2</v>
      </c>
    </row>
    <row r="257" spans="10:29">
      <c r="J257" s="11" t="s">
        <v>240</v>
      </c>
      <c r="K257" s="11" t="s">
        <v>609</v>
      </c>
      <c r="L257" s="11" t="s">
        <v>242</v>
      </c>
      <c r="M257" s="11" t="s">
        <v>909</v>
      </c>
      <c r="N257" s="25"/>
      <c r="O257" s="25"/>
      <c r="P257" s="12">
        <v>256</v>
      </c>
      <c r="Q257" s="12" t="s">
        <v>6</v>
      </c>
      <c r="R257" s="12" t="s">
        <v>1107</v>
      </c>
      <c r="S257" s="12" t="s">
        <v>7</v>
      </c>
      <c r="T257" s="12" t="s">
        <v>174</v>
      </c>
      <c r="U257" s="12" t="s">
        <v>525</v>
      </c>
      <c r="V257" s="12" t="s">
        <v>258</v>
      </c>
      <c r="W257" s="12" t="s">
        <v>622</v>
      </c>
      <c r="X257" s="12" t="s">
        <v>1398</v>
      </c>
      <c r="Y257" s="12" t="s">
        <v>948</v>
      </c>
      <c r="Z257" s="12" t="s">
        <v>9</v>
      </c>
      <c r="AA257" s="12" t="s">
        <v>10</v>
      </c>
      <c r="AB257" s="13">
        <v>2.2013797882500001</v>
      </c>
      <c r="AC257" s="13">
        <v>0.16007006617299999</v>
      </c>
    </row>
    <row r="258" spans="10:29">
      <c r="J258" s="11" t="s">
        <v>240</v>
      </c>
      <c r="K258" s="11" t="s">
        <v>609</v>
      </c>
      <c r="L258" s="11" t="s">
        <v>243</v>
      </c>
      <c r="M258" s="11" t="s">
        <v>910</v>
      </c>
      <c r="N258" s="25"/>
      <c r="O258" s="25"/>
      <c r="P258" s="12">
        <v>249</v>
      </c>
      <c r="Q258" s="12" t="s">
        <v>6</v>
      </c>
      <c r="R258" s="12" t="s">
        <v>1107</v>
      </c>
      <c r="S258" s="12" t="s">
        <v>7</v>
      </c>
      <c r="T258" s="12" t="s">
        <v>174</v>
      </c>
      <c r="U258" s="12" t="s">
        <v>525</v>
      </c>
      <c r="V258" s="12" t="s">
        <v>215</v>
      </c>
      <c r="W258" s="12" t="s">
        <v>620</v>
      </c>
      <c r="X258" s="12" t="s">
        <v>217</v>
      </c>
      <c r="Y258" s="12" t="s">
        <v>941</v>
      </c>
      <c r="Z258" s="12" t="s">
        <v>9</v>
      </c>
      <c r="AA258" s="12" t="s">
        <v>10</v>
      </c>
      <c r="AB258" s="13">
        <v>1.508444828</v>
      </c>
      <c r="AC258" s="13">
        <v>7.8690440778500001E-2</v>
      </c>
    </row>
    <row r="259" spans="10:29">
      <c r="J259" s="11" t="s">
        <v>14</v>
      </c>
      <c r="K259" s="11" t="s">
        <v>536</v>
      </c>
      <c r="L259" s="11" t="s">
        <v>1341</v>
      </c>
      <c r="M259" s="11" t="s">
        <v>712</v>
      </c>
      <c r="N259" s="25"/>
      <c r="O259" s="25"/>
      <c r="P259" s="12">
        <v>289</v>
      </c>
      <c r="Q259" s="12" t="s">
        <v>6</v>
      </c>
      <c r="R259" s="12" t="s">
        <v>1107</v>
      </c>
      <c r="S259" s="12" t="s">
        <v>7</v>
      </c>
      <c r="T259" s="12" t="s">
        <v>261</v>
      </c>
      <c r="U259" s="12" t="s">
        <v>526</v>
      </c>
      <c r="V259" s="12" t="s">
        <v>293</v>
      </c>
      <c r="W259" s="12" t="s">
        <v>638</v>
      </c>
      <c r="X259" s="12" t="s">
        <v>294</v>
      </c>
      <c r="Y259" s="12" t="s">
        <v>983</v>
      </c>
      <c r="Z259" s="12" t="s">
        <v>9</v>
      </c>
      <c r="AA259" s="12" t="s">
        <v>10</v>
      </c>
      <c r="AB259" s="13">
        <v>1.3872854677699999</v>
      </c>
      <c r="AC259" s="13">
        <v>7.5568844567799998E-2</v>
      </c>
    </row>
    <row r="260" spans="10:29">
      <c r="J260" s="11" t="s">
        <v>14</v>
      </c>
      <c r="K260" s="11" t="s">
        <v>536</v>
      </c>
      <c r="L260" s="11" t="s">
        <v>15</v>
      </c>
      <c r="M260" s="11" t="s">
        <v>713</v>
      </c>
      <c r="N260" s="25"/>
      <c r="O260" s="25"/>
      <c r="P260" s="12">
        <v>257</v>
      </c>
      <c r="Q260" s="12" t="s">
        <v>6</v>
      </c>
      <c r="R260" s="12" t="s">
        <v>1107</v>
      </c>
      <c r="S260" s="12" t="s">
        <v>7</v>
      </c>
      <c r="T260" s="12" t="s">
        <v>261</v>
      </c>
      <c r="U260" s="12" t="s">
        <v>526</v>
      </c>
      <c r="V260" s="12" t="s">
        <v>271</v>
      </c>
      <c r="W260" s="12" t="s">
        <v>623</v>
      </c>
      <c r="X260" s="12" t="s">
        <v>1399</v>
      </c>
      <c r="Y260" s="12" t="s">
        <v>949</v>
      </c>
      <c r="Z260" s="12" t="s">
        <v>9</v>
      </c>
      <c r="AA260" s="12" t="s">
        <v>10</v>
      </c>
      <c r="AB260" s="13">
        <v>4.9275709612399998</v>
      </c>
      <c r="AC260" s="13">
        <v>0.512874751011</v>
      </c>
    </row>
    <row r="261" spans="10:29">
      <c r="J261" s="11" t="s">
        <v>286</v>
      </c>
      <c r="K261" s="11" t="s">
        <v>636</v>
      </c>
      <c r="L261" s="11" t="s">
        <v>1408</v>
      </c>
      <c r="M261" s="11" t="s">
        <v>980</v>
      </c>
      <c r="N261" s="25"/>
      <c r="O261" s="25"/>
      <c r="P261" s="12">
        <v>283</v>
      </c>
      <c r="Q261" s="12" t="s">
        <v>6</v>
      </c>
      <c r="R261" s="12" t="s">
        <v>1107</v>
      </c>
      <c r="S261" s="12" t="s">
        <v>7</v>
      </c>
      <c r="T261" s="12" t="s">
        <v>261</v>
      </c>
      <c r="U261" s="12" t="s">
        <v>526</v>
      </c>
      <c r="V261" s="12" t="s">
        <v>288</v>
      </c>
      <c r="W261" s="12" t="s">
        <v>635</v>
      </c>
      <c r="X261" s="12" t="s">
        <v>289</v>
      </c>
      <c r="Y261" s="12" t="s">
        <v>977</v>
      </c>
      <c r="Z261" s="12" t="s">
        <v>9</v>
      </c>
      <c r="AA261" s="12" t="s">
        <v>10</v>
      </c>
      <c r="AB261" s="13">
        <v>2.6497137668000001</v>
      </c>
      <c r="AC261" s="13">
        <v>0.16859210977799999</v>
      </c>
    </row>
    <row r="262" spans="10:29">
      <c r="J262" s="11" t="s">
        <v>286</v>
      </c>
      <c r="K262" s="11" t="s">
        <v>636</v>
      </c>
      <c r="L262" s="11" t="s">
        <v>287</v>
      </c>
      <c r="M262" s="11" t="s">
        <v>979</v>
      </c>
      <c r="N262" s="25"/>
      <c r="O262" s="25"/>
      <c r="P262" s="12">
        <v>260</v>
      </c>
      <c r="Q262" s="12" t="s">
        <v>6</v>
      </c>
      <c r="R262" s="12" t="s">
        <v>1107</v>
      </c>
      <c r="S262" s="12" t="s">
        <v>7</v>
      </c>
      <c r="T262" s="12" t="s">
        <v>261</v>
      </c>
      <c r="U262" s="12" t="s">
        <v>526</v>
      </c>
      <c r="V262" s="12" t="s">
        <v>1144</v>
      </c>
      <c r="W262" s="12" t="s">
        <v>624</v>
      </c>
      <c r="X262" s="12" t="s">
        <v>1144</v>
      </c>
      <c r="Y262" s="12" t="s">
        <v>952</v>
      </c>
      <c r="Z262" s="12" t="s">
        <v>9</v>
      </c>
      <c r="AA262" s="12" t="s">
        <v>10</v>
      </c>
      <c r="AB262" s="13">
        <v>3.4779526766800002</v>
      </c>
      <c r="AC262" s="13">
        <v>0.25652802660899998</v>
      </c>
    </row>
    <row r="263" spans="10:29">
      <c r="J263" s="11" t="s">
        <v>32</v>
      </c>
      <c r="K263" s="11" t="s">
        <v>537</v>
      </c>
      <c r="L263" s="11" t="s">
        <v>1325</v>
      </c>
      <c r="M263" s="11" t="s">
        <v>714</v>
      </c>
      <c r="N263" s="25"/>
      <c r="O263" s="25"/>
      <c r="P263" s="12">
        <v>266</v>
      </c>
      <c r="Q263" s="12" t="s">
        <v>6</v>
      </c>
      <c r="R263" s="12" t="s">
        <v>1107</v>
      </c>
      <c r="S263" s="12" t="s">
        <v>7</v>
      </c>
      <c r="T263" s="12" t="s">
        <v>261</v>
      </c>
      <c r="U263" s="12" t="s">
        <v>526</v>
      </c>
      <c r="V263" s="12" t="s">
        <v>264</v>
      </c>
      <c r="W263" s="12" t="s">
        <v>628</v>
      </c>
      <c r="X263" s="12" t="s">
        <v>268</v>
      </c>
      <c r="Y263" s="12" t="s">
        <v>959</v>
      </c>
      <c r="Z263" s="12" t="s">
        <v>9</v>
      </c>
      <c r="AA263" s="12" t="s">
        <v>10</v>
      </c>
      <c r="AB263" s="13">
        <v>3.9106632973900002</v>
      </c>
      <c r="AC263" s="13">
        <v>0.69328051464999996</v>
      </c>
    </row>
    <row r="264" spans="10:29">
      <c r="J264" s="11" t="s">
        <v>32</v>
      </c>
      <c r="K264" s="11" t="s">
        <v>537</v>
      </c>
      <c r="L264" s="11" t="s">
        <v>33</v>
      </c>
      <c r="M264" s="11" t="s">
        <v>715</v>
      </c>
      <c r="N264" s="25"/>
      <c r="O264" s="25"/>
      <c r="P264" s="12">
        <v>261</v>
      </c>
      <c r="Q264" s="12" t="s">
        <v>6</v>
      </c>
      <c r="R264" s="12" t="s">
        <v>1107</v>
      </c>
      <c r="S264" s="12" t="s">
        <v>7</v>
      </c>
      <c r="T264" s="12" t="s">
        <v>261</v>
      </c>
      <c r="U264" s="12" t="s">
        <v>526</v>
      </c>
      <c r="V264" s="12" t="s">
        <v>262</v>
      </c>
      <c r="W264" s="12" t="s">
        <v>625</v>
      </c>
      <c r="X264" s="12" t="s">
        <v>1400</v>
      </c>
      <c r="Y264" s="12" t="s">
        <v>953</v>
      </c>
      <c r="Z264" s="12" t="s">
        <v>9</v>
      </c>
      <c r="AA264" s="12" t="s">
        <v>10</v>
      </c>
      <c r="AB264" s="13">
        <v>2.9979464273</v>
      </c>
      <c r="AC264" s="13">
        <v>0.26327738681399998</v>
      </c>
    </row>
    <row r="265" spans="10:29">
      <c r="J265" s="11" t="s">
        <v>244</v>
      </c>
      <c r="K265" s="11" t="s">
        <v>610</v>
      </c>
      <c r="L265" s="11" t="s">
        <v>1388</v>
      </c>
      <c r="M265" s="11" t="s">
        <v>914</v>
      </c>
      <c r="N265" s="25"/>
      <c r="O265" s="25"/>
      <c r="P265" s="12">
        <v>262</v>
      </c>
      <c r="Q265" s="12" t="s">
        <v>6</v>
      </c>
      <c r="R265" s="12" t="s">
        <v>1107</v>
      </c>
      <c r="S265" s="12" t="s">
        <v>7</v>
      </c>
      <c r="T265" s="12" t="s">
        <v>261</v>
      </c>
      <c r="U265" s="12" t="s">
        <v>526</v>
      </c>
      <c r="V265" s="12" t="s">
        <v>262</v>
      </c>
      <c r="W265" s="12" t="s">
        <v>625</v>
      </c>
      <c r="X265" s="12" t="s">
        <v>263</v>
      </c>
      <c r="Y265" s="12" t="s">
        <v>954</v>
      </c>
      <c r="Z265" s="12" t="s">
        <v>9</v>
      </c>
      <c r="AA265" s="12" t="s">
        <v>10</v>
      </c>
      <c r="AB265" s="13">
        <v>4.8024643561699998</v>
      </c>
      <c r="AC265" s="13">
        <v>0.56331596739000001</v>
      </c>
    </row>
    <row r="266" spans="10:29">
      <c r="J266" s="11" t="s">
        <v>244</v>
      </c>
      <c r="K266" s="11" t="s">
        <v>610</v>
      </c>
      <c r="L266" s="11" t="s">
        <v>245</v>
      </c>
      <c r="M266" s="11" t="s">
        <v>911</v>
      </c>
      <c r="N266" s="25"/>
      <c r="O266" s="25"/>
      <c r="P266" s="12">
        <v>264</v>
      </c>
      <c r="Q266" s="12" t="s">
        <v>6</v>
      </c>
      <c r="R266" s="12" t="s">
        <v>1107</v>
      </c>
      <c r="S266" s="12" t="s">
        <v>7</v>
      </c>
      <c r="T266" s="12" t="s">
        <v>261</v>
      </c>
      <c r="U266" s="12" t="s">
        <v>526</v>
      </c>
      <c r="V266" s="12" t="s">
        <v>266</v>
      </c>
      <c r="W266" s="12" t="s">
        <v>626</v>
      </c>
      <c r="X266" s="12" t="s">
        <v>1401</v>
      </c>
      <c r="Y266" s="12" t="s">
        <v>956</v>
      </c>
      <c r="Z266" s="12" t="s">
        <v>9</v>
      </c>
      <c r="AA266" s="12" t="s">
        <v>10</v>
      </c>
      <c r="AB266" s="13">
        <v>3.24780247165</v>
      </c>
      <c r="AC266" s="13">
        <v>0.27257763507600002</v>
      </c>
    </row>
    <row r="267" spans="10:29">
      <c r="J267" s="11" t="s">
        <v>244</v>
      </c>
      <c r="K267" s="11" t="s">
        <v>610</v>
      </c>
      <c r="L267" s="11" t="s">
        <v>430</v>
      </c>
      <c r="M267" s="11" t="s">
        <v>912</v>
      </c>
      <c r="N267" s="25"/>
      <c r="O267" s="25"/>
      <c r="P267" s="12">
        <v>265</v>
      </c>
      <c r="Q267" s="12" t="s">
        <v>6</v>
      </c>
      <c r="R267" s="12" t="s">
        <v>1107</v>
      </c>
      <c r="S267" s="12" t="s">
        <v>7</v>
      </c>
      <c r="T267" s="12" t="s">
        <v>261</v>
      </c>
      <c r="U267" s="12" t="s">
        <v>526</v>
      </c>
      <c r="V267" s="12" t="s">
        <v>265</v>
      </c>
      <c r="W267" s="12" t="s">
        <v>627</v>
      </c>
      <c r="X267" s="12" t="s">
        <v>1402</v>
      </c>
      <c r="Y267" s="12" t="s">
        <v>957</v>
      </c>
      <c r="Z267" s="12" t="s">
        <v>9</v>
      </c>
      <c r="AA267" s="12" t="s">
        <v>10</v>
      </c>
      <c r="AB267" s="13">
        <v>4.4005763887400002</v>
      </c>
      <c r="AC267" s="13">
        <v>0.41091998988599998</v>
      </c>
    </row>
    <row r="268" spans="10:29">
      <c r="J268" s="11" t="s">
        <v>244</v>
      </c>
      <c r="K268" s="11" t="s">
        <v>610</v>
      </c>
      <c r="L268" s="11" t="s">
        <v>246</v>
      </c>
      <c r="M268" s="11" t="s">
        <v>913</v>
      </c>
      <c r="N268" s="25"/>
      <c r="O268" s="25"/>
      <c r="P268" s="12">
        <v>284</v>
      </c>
      <c r="Q268" s="12" t="s">
        <v>6</v>
      </c>
      <c r="R268" s="12" t="s">
        <v>1107</v>
      </c>
      <c r="S268" s="12" t="s">
        <v>7</v>
      </c>
      <c r="T268" s="12" t="s">
        <v>261</v>
      </c>
      <c r="U268" s="12" t="s">
        <v>526</v>
      </c>
      <c r="V268" s="12" t="s">
        <v>288</v>
      </c>
      <c r="W268" s="12" t="s">
        <v>635</v>
      </c>
      <c r="X268" s="12" t="s">
        <v>290</v>
      </c>
      <c r="Y268" s="12" t="s">
        <v>978</v>
      </c>
      <c r="Z268" s="12" t="s">
        <v>9</v>
      </c>
      <c r="AA268" s="12" t="s">
        <v>10</v>
      </c>
      <c r="AB268" s="13">
        <v>3.5947110041200001</v>
      </c>
      <c r="AC268" s="13">
        <v>0.29470342413200001</v>
      </c>
    </row>
    <row r="269" spans="10:29">
      <c r="J269" s="11" t="s">
        <v>291</v>
      </c>
      <c r="K269" s="11" t="s">
        <v>637</v>
      </c>
      <c r="L269" s="11" t="s">
        <v>1409</v>
      </c>
      <c r="M269" s="11" t="s">
        <v>981</v>
      </c>
      <c r="N269" s="25"/>
      <c r="O269" s="25"/>
      <c r="P269" s="12">
        <v>291</v>
      </c>
      <c r="Q269" s="12" t="s">
        <v>6</v>
      </c>
      <c r="R269" s="12" t="s">
        <v>1107</v>
      </c>
      <c r="S269" s="12" t="s">
        <v>7</v>
      </c>
      <c r="T269" s="12" t="s">
        <v>261</v>
      </c>
      <c r="U269" s="12" t="s">
        <v>526</v>
      </c>
      <c r="V269" s="12" t="s">
        <v>295</v>
      </c>
      <c r="W269" s="12" t="s">
        <v>639</v>
      </c>
      <c r="X269" s="12" t="s">
        <v>296</v>
      </c>
      <c r="Y269" s="12" t="s">
        <v>985</v>
      </c>
      <c r="Z269" s="12" t="s">
        <v>9</v>
      </c>
      <c r="AA269" s="12" t="s">
        <v>10</v>
      </c>
      <c r="AB269" s="13">
        <v>1.7032051001499999</v>
      </c>
      <c r="AC269" s="13">
        <v>0.10550268161</v>
      </c>
    </row>
    <row r="270" spans="10:29">
      <c r="J270" s="11" t="s">
        <v>291</v>
      </c>
      <c r="K270" s="11" t="s">
        <v>637</v>
      </c>
      <c r="L270" s="11" t="s">
        <v>292</v>
      </c>
      <c r="M270" s="11" t="s">
        <v>982</v>
      </c>
      <c r="N270" s="25"/>
      <c r="O270" s="25"/>
      <c r="P270" s="12">
        <v>270</v>
      </c>
      <c r="Q270" s="12" t="s">
        <v>6</v>
      </c>
      <c r="R270" s="12" t="s">
        <v>1107</v>
      </c>
      <c r="S270" s="12" t="s">
        <v>7</v>
      </c>
      <c r="T270" s="12" t="s">
        <v>261</v>
      </c>
      <c r="U270" s="12" t="s">
        <v>526</v>
      </c>
      <c r="V270" s="12" t="s">
        <v>267</v>
      </c>
      <c r="W270" s="12" t="s">
        <v>629</v>
      </c>
      <c r="X270" s="12" t="s">
        <v>1403</v>
      </c>
      <c r="Y270" s="12" t="s">
        <v>963</v>
      </c>
      <c r="Z270" s="12" t="s">
        <v>9</v>
      </c>
      <c r="AA270" s="12" t="s">
        <v>10</v>
      </c>
      <c r="AB270" s="13">
        <v>2.3732990163299998</v>
      </c>
      <c r="AC270" s="13">
        <v>0.240060737345</v>
      </c>
    </row>
    <row r="271" spans="10:29">
      <c r="J271" s="11" t="s">
        <v>58</v>
      </c>
      <c r="K271" s="11" t="s">
        <v>538</v>
      </c>
      <c r="L271" s="11" t="s">
        <v>1342</v>
      </c>
      <c r="M271" s="11" t="s">
        <v>716</v>
      </c>
      <c r="N271" s="25"/>
      <c r="O271" s="25"/>
      <c r="P271" s="12">
        <v>258</v>
      </c>
      <c r="Q271" s="12" t="s">
        <v>6</v>
      </c>
      <c r="R271" s="12" t="s">
        <v>1107</v>
      </c>
      <c r="S271" s="12" t="s">
        <v>7</v>
      </c>
      <c r="T271" s="12" t="s">
        <v>261</v>
      </c>
      <c r="U271" s="12" t="s">
        <v>526</v>
      </c>
      <c r="V271" s="12" t="s">
        <v>271</v>
      </c>
      <c r="W271" s="12" t="s">
        <v>623</v>
      </c>
      <c r="X271" s="12" t="s">
        <v>272</v>
      </c>
      <c r="Y271" s="12" t="s">
        <v>950</v>
      </c>
      <c r="Z271" s="12" t="s">
        <v>9</v>
      </c>
      <c r="AA271" s="12" t="s">
        <v>10</v>
      </c>
      <c r="AB271" s="13">
        <v>4.55995650808</v>
      </c>
      <c r="AC271" s="13">
        <v>0.43839898407700001</v>
      </c>
    </row>
    <row r="272" spans="10:29">
      <c r="J272" s="11" t="s">
        <v>404</v>
      </c>
      <c r="K272" s="11" t="s">
        <v>683</v>
      </c>
      <c r="L272" s="11" t="s">
        <v>1439</v>
      </c>
      <c r="M272" s="11" t="s">
        <v>1084</v>
      </c>
      <c r="N272" s="25"/>
      <c r="O272" s="25"/>
      <c r="P272" s="12">
        <v>267</v>
      </c>
      <c r="Q272" s="12" t="s">
        <v>6</v>
      </c>
      <c r="R272" s="12" t="s">
        <v>1107</v>
      </c>
      <c r="S272" s="12" t="s">
        <v>7</v>
      </c>
      <c r="T272" s="12" t="s">
        <v>261</v>
      </c>
      <c r="U272" s="12" t="s">
        <v>526</v>
      </c>
      <c r="V272" s="12" t="s">
        <v>264</v>
      </c>
      <c r="W272" s="12" t="s">
        <v>628</v>
      </c>
      <c r="X272" s="12" t="s">
        <v>958</v>
      </c>
      <c r="Y272" s="12" t="s">
        <v>960</v>
      </c>
      <c r="Z272" s="12" t="s">
        <v>9</v>
      </c>
      <c r="AA272" s="12" t="s">
        <v>10</v>
      </c>
      <c r="AB272" s="13">
        <v>3.3793506782999998</v>
      </c>
      <c r="AC272" s="13">
        <v>0.35300034976400002</v>
      </c>
    </row>
    <row r="273" spans="10:29">
      <c r="J273" s="11" t="s">
        <v>404</v>
      </c>
      <c r="K273" s="11" t="s">
        <v>683</v>
      </c>
      <c r="L273" s="11" t="s">
        <v>405</v>
      </c>
      <c r="M273" s="11" t="s">
        <v>1083</v>
      </c>
      <c r="N273" s="25"/>
      <c r="O273" s="25"/>
      <c r="P273" s="12">
        <v>263</v>
      </c>
      <c r="Q273" s="12" t="s">
        <v>6</v>
      </c>
      <c r="R273" s="12" t="s">
        <v>1107</v>
      </c>
      <c r="S273" s="12" t="s">
        <v>7</v>
      </c>
      <c r="T273" s="12" t="s">
        <v>261</v>
      </c>
      <c r="U273" s="12" t="s">
        <v>526</v>
      </c>
      <c r="V273" s="12" t="s">
        <v>262</v>
      </c>
      <c r="W273" s="12" t="s">
        <v>625</v>
      </c>
      <c r="X273" s="12" t="s">
        <v>430</v>
      </c>
      <c r="Y273" s="12" t="s">
        <v>955</v>
      </c>
      <c r="Z273" s="12" t="s">
        <v>9</v>
      </c>
      <c r="AA273" s="12" t="s">
        <v>10</v>
      </c>
      <c r="AB273" s="13">
        <v>4.7585224122199996</v>
      </c>
      <c r="AC273" s="13">
        <v>0.61872687321800002</v>
      </c>
    </row>
    <row r="274" spans="10:29">
      <c r="J274" s="11" t="s">
        <v>404</v>
      </c>
      <c r="K274" s="11" t="s">
        <v>683</v>
      </c>
      <c r="L274" s="11" t="s">
        <v>407</v>
      </c>
      <c r="M274" s="11" t="s">
        <v>1085</v>
      </c>
      <c r="N274" s="25"/>
      <c r="O274" s="25"/>
      <c r="P274" s="12">
        <v>295</v>
      </c>
      <c r="Q274" s="12" t="s">
        <v>6</v>
      </c>
      <c r="R274" s="12" t="s">
        <v>1107</v>
      </c>
      <c r="S274" s="12" t="s">
        <v>7</v>
      </c>
      <c r="T274" s="12" t="s">
        <v>261</v>
      </c>
      <c r="U274" s="12" t="s">
        <v>526</v>
      </c>
      <c r="V274" s="12" t="s">
        <v>300</v>
      </c>
      <c r="W274" s="12" t="s">
        <v>641</v>
      </c>
      <c r="X274" s="12" t="s">
        <v>301</v>
      </c>
      <c r="Y274" s="12" t="s">
        <v>989</v>
      </c>
      <c r="Z274" s="12" t="s">
        <v>9</v>
      </c>
      <c r="AA274" s="12" t="s">
        <v>10</v>
      </c>
      <c r="AB274" s="13">
        <v>1.3455043826599999</v>
      </c>
      <c r="AC274" s="13">
        <v>8.8508084138400001E-2</v>
      </c>
    </row>
    <row r="275" spans="10:29">
      <c r="J275" s="11" t="s">
        <v>205</v>
      </c>
      <c r="K275" s="11" t="s">
        <v>596</v>
      </c>
      <c r="L275" s="11" t="s">
        <v>1375</v>
      </c>
      <c r="M275" s="11" t="s">
        <v>877</v>
      </c>
      <c r="N275" s="25"/>
      <c r="O275" s="25"/>
      <c r="P275" s="12">
        <v>296</v>
      </c>
      <c r="Q275" s="12" t="s">
        <v>6</v>
      </c>
      <c r="R275" s="12" t="s">
        <v>1107</v>
      </c>
      <c r="S275" s="12" t="s">
        <v>7</v>
      </c>
      <c r="T275" s="12" t="s">
        <v>261</v>
      </c>
      <c r="U275" s="12" t="s">
        <v>526</v>
      </c>
      <c r="V275" s="12" t="s">
        <v>300</v>
      </c>
      <c r="W275" s="12" t="s">
        <v>641</v>
      </c>
      <c r="X275" s="12" t="s">
        <v>302</v>
      </c>
      <c r="Y275" s="12" t="s">
        <v>990</v>
      </c>
      <c r="Z275" s="12" t="s">
        <v>9</v>
      </c>
      <c r="AA275" s="12" t="s">
        <v>10</v>
      </c>
      <c r="AB275" s="13">
        <v>3.01891400962</v>
      </c>
      <c r="AC275" s="13">
        <v>0.18552638706300001</v>
      </c>
    </row>
    <row r="276" spans="10:29">
      <c r="J276" s="11" t="s">
        <v>205</v>
      </c>
      <c r="K276" s="11" t="s">
        <v>596</v>
      </c>
      <c r="L276" s="11" t="s">
        <v>206</v>
      </c>
      <c r="M276" s="11" t="s">
        <v>878</v>
      </c>
      <c r="N276" s="25"/>
      <c r="O276" s="25"/>
      <c r="P276" s="12">
        <v>279</v>
      </c>
      <c r="Q276" s="12" t="s">
        <v>6</v>
      </c>
      <c r="R276" s="12" t="s">
        <v>1107</v>
      </c>
      <c r="S276" s="12" t="s">
        <v>7</v>
      </c>
      <c r="T276" s="12" t="s">
        <v>261</v>
      </c>
      <c r="U276" s="12" t="s">
        <v>526</v>
      </c>
      <c r="V276" s="12" t="s">
        <v>274</v>
      </c>
      <c r="W276" s="12" t="s">
        <v>633</v>
      </c>
      <c r="X276" s="12" t="s">
        <v>275</v>
      </c>
      <c r="Y276" s="12" t="s">
        <v>972</v>
      </c>
      <c r="Z276" s="12" t="s">
        <v>9</v>
      </c>
      <c r="AA276" s="12" t="s">
        <v>10</v>
      </c>
      <c r="AB276" s="13">
        <v>3.3356483639599999</v>
      </c>
      <c r="AC276" s="13">
        <v>0.32999313749999998</v>
      </c>
    </row>
    <row r="277" spans="10:29">
      <c r="J277" s="11" t="s">
        <v>205</v>
      </c>
      <c r="K277" s="11" t="s">
        <v>596</v>
      </c>
      <c r="L277" s="11" t="s">
        <v>207</v>
      </c>
      <c r="M277" s="11" t="s">
        <v>879</v>
      </c>
      <c r="N277" s="25"/>
      <c r="O277" s="25"/>
      <c r="P277" s="12">
        <v>271</v>
      </c>
      <c r="Q277" s="12" t="s">
        <v>6</v>
      </c>
      <c r="R277" s="12" t="s">
        <v>1107</v>
      </c>
      <c r="S277" s="12" t="s">
        <v>7</v>
      </c>
      <c r="T277" s="12" t="s">
        <v>261</v>
      </c>
      <c r="U277" s="12" t="s">
        <v>526</v>
      </c>
      <c r="V277" s="12" t="s">
        <v>276</v>
      </c>
      <c r="W277" s="12" t="s">
        <v>630</v>
      </c>
      <c r="X277" s="12" t="s">
        <v>277</v>
      </c>
      <c r="Y277" s="12" t="s">
        <v>964</v>
      </c>
      <c r="Z277" s="12" t="s">
        <v>9</v>
      </c>
      <c r="AA277" s="12" t="s">
        <v>10</v>
      </c>
      <c r="AB277" s="13">
        <v>4.5832883626600003</v>
      </c>
      <c r="AC277" s="13">
        <v>0.80200266253100005</v>
      </c>
    </row>
    <row r="278" spans="10:29">
      <c r="J278" s="11" t="s">
        <v>205</v>
      </c>
      <c r="K278" s="11" t="s">
        <v>596</v>
      </c>
      <c r="L278" s="11" t="s">
        <v>208</v>
      </c>
      <c r="M278" s="11" t="s">
        <v>880</v>
      </c>
      <c r="N278" s="25"/>
      <c r="O278" s="25"/>
      <c r="P278" s="12">
        <v>274</v>
      </c>
      <c r="Q278" s="12" t="s">
        <v>6</v>
      </c>
      <c r="R278" s="12" t="s">
        <v>1107</v>
      </c>
      <c r="S278" s="12" t="s">
        <v>7</v>
      </c>
      <c r="T278" s="12" t="s">
        <v>261</v>
      </c>
      <c r="U278" s="12" t="s">
        <v>526</v>
      </c>
      <c r="V278" s="12" t="s">
        <v>280</v>
      </c>
      <c r="W278" s="12" t="s">
        <v>631</v>
      </c>
      <c r="X278" s="12" t="s">
        <v>1404</v>
      </c>
      <c r="Y278" s="12" t="s">
        <v>967</v>
      </c>
      <c r="Z278" s="12" t="s">
        <v>9</v>
      </c>
      <c r="AA278" s="12" t="s">
        <v>10</v>
      </c>
      <c r="AB278" s="13">
        <v>3.9623335135</v>
      </c>
      <c r="AC278" s="13">
        <v>0.341002427813</v>
      </c>
    </row>
    <row r="279" spans="10:29">
      <c r="J279" s="11" t="s">
        <v>363</v>
      </c>
      <c r="K279" s="11" t="s">
        <v>667</v>
      </c>
      <c r="L279" s="11" t="s">
        <v>1426</v>
      </c>
      <c r="M279" s="11" t="s">
        <v>1050</v>
      </c>
      <c r="N279" s="25"/>
      <c r="O279" s="25"/>
      <c r="P279" s="12">
        <v>268</v>
      </c>
      <c r="Q279" s="12" t="s">
        <v>6</v>
      </c>
      <c r="R279" s="12" t="s">
        <v>1107</v>
      </c>
      <c r="S279" s="12" t="s">
        <v>7</v>
      </c>
      <c r="T279" s="12" t="s">
        <v>261</v>
      </c>
      <c r="U279" s="12" t="s">
        <v>526</v>
      </c>
      <c r="V279" s="12" t="s">
        <v>264</v>
      </c>
      <c r="W279" s="12" t="s">
        <v>628</v>
      </c>
      <c r="X279" s="12" t="s">
        <v>269</v>
      </c>
      <c r="Y279" s="12" t="s">
        <v>961</v>
      </c>
      <c r="Z279" s="12" t="s">
        <v>9</v>
      </c>
      <c r="AA279" s="12" t="s">
        <v>10</v>
      </c>
      <c r="AB279" s="13">
        <v>2.0822556480699999</v>
      </c>
      <c r="AC279" s="13">
        <v>0.181048008629</v>
      </c>
    </row>
    <row r="280" spans="10:29">
      <c r="J280" s="11" t="s">
        <v>363</v>
      </c>
      <c r="K280" s="11" t="s">
        <v>667</v>
      </c>
      <c r="L280" s="11" t="s">
        <v>364</v>
      </c>
      <c r="M280" s="11" t="s">
        <v>1049</v>
      </c>
      <c r="N280" s="25"/>
      <c r="O280" s="25"/>
      <c r="P280" s="12">
        <v>276</v>
      </c>
      <c r="Q280" s="12" t="s">
        <v>6</v>
      </c>
      <c r="R280" s="12" t="s">
        <v>1107</v>
      </c>
      <c r="S280" s="12" t="s">
        <v>7</v>
      </c>
      <c r="T280" s="12" t="s">
        <v>261</v>
      </c>
      <c r="U280" s="12" t="s">
        <v>526</v>
      </c>
      <c r="V280" s="12" t="s">
        <v>282</v>
      </c>
      <c r="W280" s="12" t="s">
        <v>632</v>
      </c>
      <c r="X280" s="12" t="s">
        <v>283</v>
      </c>
      <c r="Y280" s="12" t="s">
        <v>969</v>
      </c>
      <c r="Z280" s="12" t="s">
        <v>9</v>
      </c>
      <c r="AA280" s="12" t="s">
        <v>10</v>
      </c>
      <c r="AB280" s="13">
        <v>1.8169279459000001</v>
      </c>
      <c r="AC280" s="13">
        <v>0.11884417954199999</v>
      </c>
    </row>
    <row r="281" spans="10:29">
      <c r="J281" s="11" t="s">
        <v>363</v>
      </c>
      <c r="K281" s="11" t="s">
        <v>667</v>
      </c>
      <c r="L281" s="11" t="s">
        <v>365</v>
      </c>
      <c r="M281" s="11" t="s">
        <v>1051</v>
      </c>
      <c r="N281" s="25"/>
      <c r="O281" s="25"/>
      <c r="P281" s="12">
        <v>277</v>
      </c>
      <c r="Q281" s="12" t="s">
        <v>6</v>
      </c>
      <c r="R281" s="12" t="s">
        <v>1107</v>
      </c>
      <c r="S281" s="12" t="s">
        <v>7</v>
      </c>
      <c r="T281" s="12" t="s">
        <v>261</v>
      </c>
      <c r="U281" s="12" t="s">
        <v>526</v>
      </c>
      <c r="V281" s="12" t="s">
        <v>282</v>
      </c>
      <c r="W281" s="12" t="s">
        <v>632</v>
      </c>
      <c r="X281" s="12" t="s">
        <v>1405</v>
      </c>
      <c r="Y281" s="12" t="s">
        <v>970</v>
      </c>
      <c r="Z281" s="12" t="s">
        <v>9</v>
      </c>
      <c r="AA281" s="12" t="s">
        <v>10</v>
      </c>
      <c r="AB281" s="13">
        <v>1.75262743793</v>
      </c>
      <c r="AC281" s="13">
        <v>0.13238631105000001</v>
      </c>
    </row>
    <row r="282" spans="10:29">
      <c r="J282" s="11" t="s">
        <v>1134</v>
      </c>
      <c r="K282" s="11" t="s">
        <v>539</v>
      </c>
      <c r="L282" s="11" t="s">
        <v>1343</v>
      </c>
      <c r="M282" s="11" t="s">
        <v>719</v>
      </c>
      <c r="N282" s="25"/>
      <c r="O282" s="25"/>
      <c r="P282" s="12">
        <v>292</v>
      </c>
      <c r="Q282" s="12" t="s">
        <v>6</v>
      </c>
      <c r="R282" s="12" t="s">
        <v>1107</v>
      </c>
      <c r="S282" s="12" t="s">
        <v>7</v>
      </c>
      <c r="T282" s="12" t="s">
        <v>261</v>
      </c>
      <c r="U282" s="12" t="s">
        <v>526</v>
      </c>
      <c r="V282" s="12" t="s">
        <v>295</v>
      </c>
      <c r="W282" s="12" t="s">
        <v>639</v>
      </c>
      <c r="X282" s="12" t="s">
        <v>297</v>
      </c>
      <c r="Y282" s="12" t="s">
        <v>986</v>
      </c>
      <c r="Z282" s="12" t="s">
        <v>9</v>
      </c>
      <c r="AA282" s="12" t="s">
        <v>10</v>
      </c>
      <c r="AB282" s="13">
        <v>2.1248825098899999</v>
      </c>
      <c r="AC282" s="13">
        <v>0.13591275587900001</v>
      </c>
    </row>
    <row r="283" spans="10:29">
      <c r="J283" s="11" t="s">
        <v>1134</v>
      </c>
      <c r="K283" s="11" t="s">
        <v>539</v>
      </c>
      <c r="L283" s="11" t="s">
        <v>34</v>
      </c>
      <c r="M283" s="11" t="s">
        <v>717</v>
      </c>
      <c r="N283" s="25"/>
      <c r="O283" s="25"/>
      <c r="P283" s="12">
        <v>297</v>
      </c>
      <c r="Q283" s="12" t="s">
        <v>6</v>
      </c>
      <c r="R283" s="12" t="s">
        <v>1107</v>
      </c>
      <c r="S283" s="12" t="s">
        <v>7</v>
      </c>
      <c r="T283" s="12" t="s">
        <v>261</v>
      </c>
      <c r="U283" s="12" t="s">
        <v>526</v>
      </c>
      <c r="V283" s="12" t="s">
        <v>300</v>
      </c>
      <c r="W283" s="12" t="s">
        <v>641</v>
      </c>
      <c r="X283" s="12" t="s">
        <v>303</v>
      </c>
      <c r="Y283" s="12" t="s">
        <v>991</v>
      </c>
      <c r="Z283" s="12" t="s">
        <v>9</v>
      </c>
      <c r="AA283" s="12" t="s">
        <v>10</v>
      </c>
      <c r="AB283" s="13">
        <v>2.7715973268999998</v>
      </c>
      <c r="AC283" s="13">
        <v>0.33117677893800002</v>
      </c>
    </row>
    <row r="284" spans="10:29">
      <c r="J284" s="11" t="s">
        <v>1134</v>
      </c>
      <c r="K284" s="11" t="s">
        <v>539</v>
      </c>
      <c r="L284" s="11" t="s">
        <v>35</v>
      </c>
      <c r="M284" s="11" t="s">
        <v>718</v>
      </c>
      <c r="N284" s="25"/>
      <c r="O284" s="25"/>
      <c r="P284" s="12">
        <v>285</v>
      </c>
      <c r="Q284" s="12" t="s">
        <v>6</v>
      </c>
      <c r="R284" s="12" t="s">
        <v>1107</v>
      </c>
      <c r="S284" s="12" t="s">
        <v>7</v>
      </c>
      <c r="T284" s="12" t="s">
        <v>261</v>
      </c>
      <c r="U284" s="12" t="s">
        <v>526</v>
      </c>
      <c r="V284" s="12" t="s">
        <v>286</v>
      </c>
      <c r="W284" s="12" t="s">
        <v>636</v>
      </c>
      <c r="X284" s="12" t="s">
        <v>287</v>
      </c>
      <c r="Y284" s="12" t="s">
        <v>979</v>
      </c>
      <c r="Z284" s="12" t="s">
        <v>9</v>
      </c>
      <c r="AA284" s="12" t="s">
        <v>10</v>
      </c>
      <c r="AB284" s="13">
        <v>1.68703573408</v>
      </c>
      <c r="AC284" s="13">
        <v>0.12746680144799999</v>
      </c>
    </row>
    <row r="285" spans="10:29">
      <c r="J285" s="11" t="s">
        <v>408</v>
      </c>
      <c r="K285" s="11" t="s">
        <v>684</v>
      </c>
      <c r="L285" s="11" t="s">
        <v>1440</v>
      </c>
      <c r="M285" s="11" t="s">
        <v>1086</v>
      </c>
      <c r="N285" s="25"/>
      <c r="O285" s="25"/>
      <c r="P285" s="12">
        <v>280</v>
      </c>
      <c r="Q285" s="12" t="s">
        <v>6</v>
      </c>
      <c r="R285" s="12" t="s">
        <v>1107</v>
      </c>
      <c r="S285" s="12" t="s">
        <v>7</v>
      </c>
      <c r="T285" s="12" t="s">
        <v>261</v>
      </c>
      <c r="U285" s="12" t="s">
        <v>526</v>
      </c>
      <c r="V285" s="12" t="s">
        <v>274</v>
      </c>
      <c r="W285" s="12" t="s">
        <v>633</v>
      </c>
      <c r="X285" s="12" t="s">
        <v>1406</v>
      </c>
      <c r="Y285" s="12" t="s">
        <v>973</v>
      </c>
      <c r="Z285" s="12" t="s">
        <v>9</v>
      </c>
      <c r="AA285" s="12" t="s">
        <v>10</v>
      </c>
      <c r="AB285" s="13">
        <v>1.5943492047600001</v>
      </c>
      <c r="AC285" s="13">
        <v>6.8347522469200006E-2</v>
      </c>
    </row>
    <row r="286" spans="10:29">
      <c r="J286" s="11" t="s">
        <v>408</v>
      </c>
      <c r="K286" s="11" t="s">
        <v>684</v>
      </c>
      <c r="L286" s="11" t="s">
        <v>409</v>
      </c>
      <c r="M286" s="11" t="s">
        <v>1087</v>
      </c>
      <c r="N286" s="25"/>
      <c r="O286" s="25"/>
      <c r="P286" s="12">
        <v>282</v>
      </c>
      <c r="Q286" s="12" t="s">
        <v>6</v>
      </c>
      <c r="R286" s="12" t="s">
        <v>1107</v>
      </c>
      <c r="S286" s="12" t="s">
        <v>7</v>
      </c>
      <c r="T286" s="12" t="s">
        <v>261</v>
      </c>
      <c r="U286" s="12" t="s">
        <v>526</v>
      </c>
      <c r="V286" s="12" t="s">
        <v>285</v>
      </c>
      <c r="W286" s="12" t="s">
        <v>634</v>
      </c>
      <c r="X286" s="12" t="s">
        <v>1407</v>
      </c>
      <c r="Y286" s="12" t="s">
        <v>976</v>
      </c>
      <c r="Z286" s="12" t="s">
        <v>9</v>
      </c>
      <c r="AA286" s="12" t="s">
        <v>10</v>
      </c>
      <c r="AB286" s="13">
        <v>3.8639555795199998</v>
      </c>
      <c r="AC286" s="13">
        <v>0.42777986610699997</v>
      </c>
    </row>
    <row r="287" spans="10:29">
      <c r="J287" s="11" t="s">
        <v>408</v>
      </c>
      <c r="K287" s="11" t="s">
        <v>684</v>
      </c>
      <c r="L287" s="11" t="s">
        <v>410</v>
      </c>
      <c r="M287" s="11" t="s">
        <v>1088</v>
      </c>
      <c r="N287" s="25"/>
      <c r="O287" s="25"/>
      <c r="P287" s="12">
        <v>286</v>
      </c>
      <c r="Q287" s="12" t="s">
        <v>6</v>
      </c>
      <c r="R287" s="12" t="s">
        <v>1107</v>
      </c>
      <c r="S287" s="12" t="s">
        <v>7</v>
      </c>
      <c r="T287" s="12" t="s">
        <v>261</v>
      </c>
      <c r="U287" s="12" t="s">
        <v>526</v>
      </c>
      <c r="V287" s="12" t="s">
        <v>286</v>
      </c>
      <c r="W287" s="12" t="s">
        <v>636</v>
      </c>
      <c r="X287" s="12" t="s">
        <v>1408</v>
      </c>
      <c r="Y287" s="12" t="s">
        <v>980</v>
      </c>
      <c r="Z287" s="12" t="s">
        <v>9</v>
      </c>
      <c r="AA287" s="12" t="s">
        <v>10</v>
      </c>
      <c r="AB287" s="13">
        <v>3.1338721440300001</v>
      </c>
      <c r="AC287" s="13">
        <v>0.201797478625</v>
      </c>
    </row>
    <row r="288" spans="10:29">
      <c r="J288" s="11" t="s">
        <v>402</v>
      </c>
      <c r="K288" s="11" t="s">
        <v>685</v>
      </c>
      <c r="L288" s="11" t="s">
        <v>1441</v>
      </c>
      <c r="M288" s="11" t="s">
        <v>1090</v>
      </c>
      <c r="N288" s="25"/>
      <c r="O288" s="25"/>
      <c r="P288" s="12">
        <v>259</v>
      </c>
      <c r="Q288" s="12" t="s">
        <v>6</v>
      </c>
      <c r="R288" s="12" t="s">
        <v>1107</v>
      </c>
      <c r="S288" s="12" t="s">
        <v>7</v>
      </c>
      <c r="T288" s="12" t="s">
        <v>261</v>
      </c>
      <c r="U288" s="12" t="s">
        <v>526</v>
      </c>
      <c r="V288" s="12" t="s">
        <v>271</v>
      </c>
      <c r="W288" s="12" t="s">
        <v>623</v>
      </c>
      <c r="X288" s="12" t="s">
        <v>273</v>
      </c>
      <c r="Y288" s="12" t="s">
        <v>951</v>
      </c>
      <c r="Z288" s="12" t="s">
        <v>9</v>
      </c>
      <c r="AA288" s="12" t="s">
        <v>10</v>
      </c>
      <c r="AB288" s="13">
        <v>2.6432247433199998</v>
      </c>
      <c r="AC288" s="13">
        <v>0.24766645142300001</v>
      </c>
    </row>
    <row r="289" spans="10:29">
      <c r="J289" s="11" t="s">
        <v>402</v>
      </c>
      <c r="K289" s="11" t="s">
        <v>685</v>
      </c>
      <c r="L289" s="11" t="s">
        <v>400</v>
      </c>
      <c r="M289" s="11" t="s">
        <v>1089</v>
      </c>
      <c r="N289" s="25"/>
      <c r="O289" s="25"/>
      <c r="P289" s="12">
        <v>269</v>
      </c>
      <c r="Q289" s="12" t="s">
        <v>6</v>
      </c>
      <c r="R289" s="12" t="s">
        <v>1107</v>
      </c>
      <c r="S289" s="12" t="s">
        <v>7</v>
      </c>
      <c r="T289" s="12" t="s">
        <v>261</v>
      </c>
      <c r="U289" s="12" t="s">
        <v>526</v>
      </c>
      <c r="V289" s="12" t="s">
        <v>264</v>
      </c>
      <c r="W289" s="12" t="s">
        <v>628</v>
      </c>
      <c r="X289" s="12" t="s">
        <v>270</v>
      </c>
      <c r="Y289" s="12" t="s">
        <v>962</v>
      </c>
      <c r="Z289" s="12" t="s">
        <v>9</v>
      </c>
      <c r="AA289" s="12" t="s">
        <v>10</v>
      </c>
      <c r="AB289" s="13">
        <v>2.2436961040700001</v>
      </c>
      <c r="AC289" s="13">
        <v>0.12864694593100001</v>
      </c>
    </row>
    <row r="290" spans="10:29">
      <c r="J290" s="11" t="s">
        <v>181</v>
      </c>
      <c r="K290" s="11" t="s">
        <v>611</v>
      </c>
      <c r="L290" s="11" t="s">
        <v>183</v>
      </c>
      <c r="M290" s="11" t="s">
        <v>915</v>
      </c>
      <c r="N290" s="25"/>
      <c r="O290" s="25"/>
      <c r="P290" s="12">
        <v>287</v>
      </c>
      <c r="Q290" s="12" t="s">
        <v>6</v>
      </c>
      <c r="R290" s="12" t="s">
        <v>1107</v>
      </c>
      <c r="S290" s="12" t="s">
        <v>7</v>
      </c>
      <c r="T290" s="12" t="s">
        <v>261</v>
      </c>
      <c r="U290" s="12" t="s">
        <v>526</v>
      </c>
      <c r="V290" s="12" t="s">
        <v>291</v>
      </c>
      <c r="W290" s="12" t="s">
        <v>637</v>
      </c>
      <c r="X290" s="12" t="s">
        <v>1409</v>
      </c>
      <c r="Y290" s="12" t="s">
        <v>981</v>
      </c>
      <c r="Z290" s="12" t="s">
        <v>9</v>
      </c>
      <c r="AA290" s="12" t="s">
        <v>10</v>
      </c>
      <c r="AB290" s="13">
        <v>2.5161515685900002</v>
      </c>
      <c r="AC290" s="13">
        <v>0.171750221604</v>
      </c>
    </row>
    <row r="291" spans="10:29">
      <c r="J291" s="11" t="s">
        <v>181</v>
      </c>
      <c r="K291" s="11" t="s">
        <v>611</v>
      </c>
      <c r="L291" s="11" t="s">
        <v>184</v>
      </c>
      <c r="M291" s="11" t="s">
        <v>916</v>
      </c>
      <c r="N291" s="25"/>
      <c r="O291" s="25"/>
      <c r="P291" s="12">
        <v>275</v>
      </c>
      <c r="Q291" s="12" t="s">
        <v>6</v>
      </c>
      <c r="R291" s="12" t="s">
        <v>1107</v>
      </c>
      <c r="S291" s="12" t="s">
        <v>7</v>
      </c>
      <c r="T291" s="12" t="s">
        <v>261</v>
      </c>
      <c r="U291" s="12" t="s">
        <v>526</v>
      </c>
      <c r="V291" s="12" t="s">
        <v>280</v>
      </c>
      <c r="W291" s="12" t="s">
        <v>631</v>
      </c>
      <c r="X291" s="12" t="s">
        <v>281</v>
      </c>
      <c r="Y291" s="12" t="s">
        <v>968</v>
      </c>
      <c r="Z291" s="12" t="s">
        <v>9</v>
      </c>
      <c r="AA291" s="12" t="s">
        <v>10</v>
      </c>
      <c r="AB291" s="13">
        <v>2.7513341902500001</v>
      </c>
      <c r="AC291" s="13">
        <v>0.14211112255200001</v>
      </c>
    </row>
    <row r="292" spans="10:29">
      <c r="J292" s="11" t="s">
        <v>247</v>
      </c>
      <c r="K292" s="11" t="s">
        <v>612</v>
      </c>
      <c r="L292" s="11" t="s">
        <v>431</v>
      </c>
      <c r="M292" s="11" t="s">
        <v>917</v>
      </c>
      <c r="N292" s="25"/>
      <c r="O292" s="25"/>
      <c r="P292" s="12">
        <v>281</v>
      </c>
      <c r="Q292" s="12" t="s">
        <v>6</v>
      </c>
      <c r="R292" s="12" t="s">
        <v>1107</v>
      </c>
      <c r="S292" s="12" t="s">
        <v>7</v>
      </c>
      <c r="T292" s="12" t="s">
        <v>261</v>
      </c>
      <c r="U292" s="12" t="s">
        <v>526</v>
      </c>
      <c r="V292" s="12" t="s">
        <v>285</v>
      </c>
      <c r="W292" s="12" t="s">
        <v>634</v>
      </c>
      <c r="X292" s="12" t="s">
        <v>974</v>
      </c>
      <c r="Y292" s="12" t="s">
        <v>975</v>
      </c>
      <c r="Z292" s="12" t="s">
        <v>9</v>
      </c>
      <c r="AA292" s="12" t="s">
        <v>10</v>
      </c>
      <c r="AB292" s="13">
        <v>3.7113368378099998</v>
      </c>
      <c r="AC292" s="13">
        <v>0.37329241848799999</v>
      </c>
    </row>
    <row r="293" spans="10:29">
      <c r="J293" s="11" t="s">
        <v>247</v>
      </c>
      <c r="K293" s="11" t="s">
        <v>612</v>
      </c>
      <c r="L293" s="11" t="s">
        <v>248</v>
      </c>
      <c r="M293" s="11" t="s">
        <v>918</v>
      </c>
      <c r="N293" s="25"/>
      <c r="O293" s="25"/>
      <c r="P293" s="12">
        <v>272</v>
      </c>
      <c r="Q293" s="12" t="s">
        <v>6</v>
      </c>
      <c r="R293" s="12" t="s">
        <v>1107</v>
      </c>
      <c r="S293" s="12" t="s">
        <v>7</v>
      </c>
      <c r="T293" s="12" t="s">
        <v>261</v>
      </c>
      <c r="U293" s="12" t="s">
        <v>526</v>
      </c>
      <c r="V293" s="12" t="s">
        <v>276</v>
      </c>
      <c r="W293" s="12" t="s">
        <v>630</v>
      </c>
      <c r="X293" s="12" t="s">
        <v>278</v>
      </c>
      <c r="Y293" s="12" t="s">
        <v>965</v>
      </c>
      <c r="Z293" s="12" t="s">
        <v>9</v>
      </c>
      <c r="AA293" s="12" t="s">
        <v>10</v>
      </c>
      <c r="AB293" s="13">
        <v>2.65891135123</v>
      </c>
      <c r="AC293" s="13">
        <v>0.21890896796500001</v>
      </c>
    </row>
    <row r="294" spans="10:29">
      <c r="J294" s="11" t="s">
        <v>247</v>
      </c>
      <c r="K294" s="11" t="s">
        <v>612</v>
      </c>
      <c r="L294" s="11" t="s">
        <v>249</v>
      </c>
      <c r="M294" s="11" t="s">
        <v>919</v>
      </c>
      <c r="N294" s="25"/>
      <c r="O294" s="25"/>
      <c r="P294" s="12">
        <v>290</v>
      </c>
      <c r="Q294" s="12" t="s">
        <v>6</v>
      </c>
      <c r="R294" s="12" t="s">
        <v>1107</v>
      </c>
      <c r="S294" s="12" t="s">
        <v>7</v>
      </c>
      <c r="T294" s="12" t="s">
        <v>261</v>
      </c>
      <c r="U294" s="12" t="s">
        <v>526</v>
      </c>
      <c r="V294" s="12" t="s">
        <v>293</v>
      </c>
      <c r="W294" s="12" t="s">
        <v>638</v>
      </c>
      <c r="X294" s="12" t="s">
        <v>1410</v>
      </c>
      <c r="Y294" s="12" t="s">
        <v>984</v>
      </c>
      <c r="Z294" s="12" t="s">
        <v>9</v>
      </c>
      <c r="AA294" s="12" t="s">
        <v>10</v>
      </c>
      <c r="AB294" s="13">
        <v>1.63810958229</v>
      </c>
      <c r="AC294" s="13">
        <v>9.6483242616200005E-2</v>
      </c>
    </row>
    <row r="295" spans="10:29">
      <c r="J295" s="11" t="s">
        <v>247</v>
      </c>
      <c r="K295" s="11" t="s">
        <v>612</v>
      </c>
      <c r="L295" s="11" t="s">
        <v>250</v>
      </c>
      <c r="M295" s="11" t="s">
        <v>920</v>
      </c>
      <c r="N295" s="25"/>
      <c r="O295" s="25"/>
      <c r="P295" s="12">
        <v>293</v>
      </c>
      <c r="Q295" s="12" t="s">
        <v>6</v>
      </c>
      <c r="R295" s="12" t="s">
        <v>1107</v>
      </c>
      <c r="S295" s="12" t="s">
        <v>7</v>
      </c>
      <c r="T295" s="12" t="s">
        <v>261</v>
      </c>
      <c r="U295" s="12" t="s">
        <v>526</v>
      </c>
      <c r="V295" s="12" t="s">
        <v>298</v>
      </c>
      <c r="W295" s="12" t="s">
        <v>640</v>
      </c>
      <c r="X295" s="12" t="s">
        <v>299</v>
      </c>
      <c r="Y295" s="12" t="s">
        <v>987</v>
      </c>
      <c r="Z295" s="12" t="s">
        <v>9</v>
      </c>
      <c r="AA295" s="12" t="s">
        <v>10</v>
      </c>
      <c r="AB295" s="13">
        <v>3.7718716312699998</v>
      </c>
      <c r="AC295" s="13">
        <v>0.46215369938299999</v>
      </c>
    </row>
    <row r="296" spans="10:29">
      <c r="J296" s="11" t="s">
        <v>247</v>
      </c>
      <c r="K296" s="11" t="s">
        <v>612</v>
      </c>
      <c r="L296" s="11" t="s">
        <v>251</v>
      </c>
      <c r="M296" s="11" t="s">
        <v>921</v>
      </c>
      <c r="N296" s="25"/>
      <c r="O296" s="25"/>
      <c r="P296" s="12">
        <v>288</v>
      </c>
      <c r="Q296" s="12" t="s">
        <v>6</v>
      </c>
      <c r="R296" s="12" t="s">
        <v>1107</v>
      </c>
      <c r="S296" s="12" t="s">
        <v>7</v>
      </c>
      <c r="T296" s="12" t="s">
        <v>261</v>
      </c>
      <c r="U296" s="12" t="s">
        <v>526</v>
      </c>
      <c r="V296" s="12" t="s">
        <v>291</v>
      </c>
      <c r="W296" s="12" t="s">
        <v>637</v>
      </c>
      <c r="X296" s="12" t="s">
        <v>292</v>
      </c>
      <c r="Y296" s="12" t="s">
        <v>982</v>
      </c>
      <c r="Z296" s="12" t="s">
        <v>9</v>
      </c>
      <c r="AA296" s="12" t="s">
        <v>10</v>
      </c>
      <c r="AB296" s="13">
        <v>1.64285750657</v>
      </c>
      <c r="AC296" s="13">
        <v>5.8072808997799999E-2</v>
      </c>
    </row>
    <row r="297" spans="10:29">
      <c r="J297" s="11" t="s">
        <v>406</v>
      </c>
      <c r="K297" s="11" t="s">
        <v>686</v>
      </c>
      <c r="L297" s="11" t="s">
        <v>1442</v>
      </c>
      <c r="M297" s="11" t="s">
        <v>1091</v>
      </c>
      <c r="N297" s="25"/>
      <c r="O297" s="25"/>
      <c r="P297" s="12">
        <v>273</v>
      </c>
      <c r="Q297" s="12" t="s">
        <v>6</v>
      </c>
      <c r="R297" s="12" t="s">
        <v>1107</v>
      </c>
      <c r="S297" s="12" t="s">
        <v>7</v>
      </c>
      <c r="T297" s="12" t="s">
        <v>261</v>
      </c>
      <c r="U297" s="12" t="s">
        <v>526</v>
      </c>
      <c r="V297" s="12" t="s">
        <v>276</v>
      </c>
      <c r="W297" s="12" t="s">
        <v>630</v>
      </c>
      <c r="X297" s="12" t="s">
        <v>279</v>
      </c>
      <c r="Y297" s="12" t="s">
        <v>966</v>
      </c>
      <c r="Z297" s="12" t="s">
        <v>9</v>
      </c>
      <c r="AA297" s="12" t="s">
        <v>10</v>
      </c>
      <c r="AB297" s="13">
        <v>2.3489295404499999</v>
      </c>
      <c r="AC297" s="13">
        <v>0.18821755257600001</v>
      </c>
    </row>
    <row r="298" spans="10:29">
      <c r="J298" s="11" t="s">
        <v>175</v>
      </c>
      <c r="K298" s="11" t="s">
        <v>613</v>
      </c>
      <c r="L298" s="11" t="s">
        <v>1389</v>
      </c>
      <c r="M298" s="11" t="s">
        <v>923</v>
      </c>
      <c r="N298" s="25"/>
      <c r="O298" s="25"/>
      <c r="P298" s="12">
        <v>294</v>
      </c>
      <c r="Q298" s="12" t="s">
        <v>6</v>
      </c>
      <c r="R298" s="12" t="s">
        <v>1107</v>
      </c>
      <c r="S298" s="12" t="s">
        <v>7</v>
      </c>
      <c r="T298" s="12" t="s">
        <v>261</v>
      </c>
      <c r="U298" s="12" t="s">
        <v>526</v>
      </c>
      <c r="V298" s="12" t="s">
        <v>298</v>
      </c>
      <c r="W298" s="12" t="s">
        <v>640</v>
      </c>
      <c r="X298" s="12" t="s">
        <v>1411</v>
      </c>
      <c r="Y298" s="12" t="s">
        <v>988</v>
      </c>
      <c r="Z298" s="12" t="s">
        <v>9</v>
      </c>
      <c r="AA298" s="12" t="s">
        <v>10</v>
      </c>
      <c r="AB298" s="13">
        <v>2.0669653642900001</v>
      </c>
      <c r="AC298" s="13">
        <v>0.14571668969000001</v>
      </c>
    </row>
    <row r="299" spans="10:29">
      <c r="J299" s="11" t="s">
        <v>175</v>
      </c>
      <c r="K299" s="11" t="s">
        <v>613</v>
      </c>
      <c r="L299" s="11" t="s">
        <v>252</v>
      </c>
      <c r="M299" s="11" t="s">
        <v>922</v>
      </c>
      <c r="N299" s="25"/>
      <c r="O299" s="25"/>
      <c r="P299" s="12">
        <v>278</v>
      </c>
      <c r="Q299" s="12" t="s">
        <v>6</v>
      </c>
      <c r="R299" s="12" t="s">
        <v>1107</v>
      </c>
      <c r="S299" s="12" t="s">
        <v>7</v>
      </c>
      <c r="T299" s="12" t="s">
        <v>261</v>
      </c>
      <c r="U299" s="12" t="s">
        <v>526</v>
      </c>
      <c r="V299" s="12" t="s">
        <v>282</v>
      </c>
      <c r="W299" s="12" t="s">
        <v>632</v>
      </c>
      <c r="X299" s="12" t="s">
        <v>284</v>
      </c>
      <c r="Y299" s="12" t="s">
        <v>971</v>
      </c>
      <c r="Z299" s="12" t="s">
        <v>9</v>
      </c>
      <c r="AA299" s="12" t="s">
        <v>10</v>
      </c>
      <c r="AB299" s="13">
        <v>1.3468196588200001</v>
      </c>
      <c r="AC299" s="13">
        <v>8.8337564916400005E-2</v>
      </c>
    </row>
    <row r="300" spans="10:29">
      <c r="J300" s="11" t="s">
        <v>178</v>
      </c>
      <c r="K300" s="11" t="s">
        <v>614</v>
      </c>
      <c r="L300" s="11" t="s">
        <v>1390</v>
      </c>
      <c r="M300" s="11" t="s">
        <v>925</v>
      </c>
      <c r="N300" s="25"/>
      <c r="O300" s="25"/>
      <c r="P300" s="12">
        <v>298</v>
      </c>
      <c r="Q300" s="12" t="s">
        <v>6</v>
      </c>
      <c r="R300" s="12" t="s">
        <v>1107</v>
      </c>
      <c r="S300" s="12" t="s">
        <v>7</v>
      </c>
      <c r="T300" s="12" t="s">
        <v>261</v>
      </c>
      <c r="U300" s="12" t="s">
        <v>526</v>
      </c>
      <c r="V300" s="12" t="s">
        <v>300</v>
      </c>
      <c r="W300" s="12" t="s">
        <v>641</v>
      </c>
      <c r="X300" s="12" t="s">
        <v>304</v>
      </c>
      <c r="Y300" s="12" t="s">
        <v>992</v>
      </c>
      <c r="Z300" s="12" t="s">
        <v>9</v>
      </c>
      <c r="AA300" s="12" t="s">
        <v>10</v>
      </c>
      <c r="AB300" s="13">
        <v>1.4365348739899999</v>
      </c>
      <c r="AC300" s="13">
        <v>5.4339056025100002E-2</v>
      </c>
    </row>
    <row r="301" spans="10:29">
      <c r="J301" s="11" t="s">
        <v>178</v>
      </c>
      <c r="K301" s="11" t="s">
        <v>614</v>
      </c>
      <c r="L301" s="11" t="s">
        <v>179</v>
      </c>
      <c r="M301" s="11" t="s">
        <v>924</v>
      </c>
      <c r="N301" s="25"/>
      <c r="O301" s="25"/>
      <c r="P301" s="12">
        <v>299</v>
      </c>
      <c r="Q301" s="12" t="s">
        <v>6</v>
      </c>
      <c r="R301" s="12" t="s">
        <v>1107</v>
      </c>
      <c r="S301" s="12" t="s">
        <v>7</v>
      </c>
      <c r="T301" s="12" t="s">
        <v>305</v>
      </c>
      <c r="U301" s="12" t="s">
        <v>527</v>
      </c>
      <c r="V301" s="12" t="s">
        <v>306</v>
      </c>
      <c r="W301" s="12" t="s">
        <v>642</v>
      </c>
      <c r="X301" s="12" t="s">
        <v>1412</v>
      </c>
      <c r="Y301" s="12" t="s">
        <v>993</v>
      </c>
      <c r="Z301" s="12" t="s">
        <v>9</v>
      </c>
      <c r="AA301" s="12" t="s">
        <v>10</v>
      </c>
      <c r="AB301" s="13">
        <v>2.0930184012900002</v>
      </c>
      <c r="AC301" s="13">
        <v>0.133258126645</v>
      </c>
    </row>
    <row r="302" spans="10:29">
      <c r="J302" s="11" t="s">
        <v>178</v>
      </c>
      <c r="K302" s="11" t="s">
        <v>614</v>
      </c>
      <c r="L302" s="11" t="s">
        <v>180</v>
      </c>
      <c r="M302" s="11" t="s">
        <v>926</v>
      </c>
      <c r="N302" s="25"/>
      <c r="O302" s="25"/>
      <c r="P302" s="12">
        <v>302</v>
      </c>
      <c r="Q302" s="12" t="s">
        <v>6</v>
      </c>
      <c r="R302" s="12" t="s">
        <v>1107</v>
      </c>
      <c r="S302" s="12" t="s">
        <v>7</v>
      </c>
      <c r="T302" s="12" t="s">
        <v>305</v>
      </c>
      <c r="U302" s="12" t="s">
        <v>527</v>
      </c>
      <c r="V302" s="12" t="s">
        <v>308</v>
      </c>
      <c r="W302" s="12" t="s">
        <v>643</v>
      </c>
      <c r="X302" s="12" t="s">
        <v>1413</v>
      </c>
      <c r="Y302" s="12" t="s">
        <v>996</v>
      </c>
      <c r="Z302" s="12" t="s">
        <v>9</v>
      </c>
      <c r="AA302" s="12" t="s">
        <v>10</v>
      </c>
      <c r="AB302" s="13">
        <v>2.4928659961699999</v>
      </c>
      <c r="AC302" s="13">
        <v>0.17329561509399999</v>
      </c>
    </row>
    <row r="303" spans="10:29">
      <c r="J303" s="11" t="s">
        <v>36</v>
      </c>
      <c r="K303" s="11" t="s">
        <v>540</v>
      </c>
      <c r="L303" s="11" t="s">
        <v>1344</v>
      </c>
      <c r="M303" s="11" t="s">
        <v>722</v>
      </c>
      <c r="N303" s="25"/>
      <c r="O303" s="25"/>
      <c r="P303" s="12">
        <v>321</v>
      </c>
      <c r="Q303" s="12" t="s">
        <v>6</v>
      </c>
      <c r="R303" s="12" t="s">
        <v>1107</v>
      </c>
      <c r="S303" s="12" t="s">
        <v>7</v>
      </c>
      <c r="T303" s="12" t="s">
        <v>305</v>
      </c>
      <c r="U303" s="12" t="s">
        <v>527</v>
      </c>
      <c r="V303" s="12" t="s">
        <v>325</v>
      </c>
      <c r="W303" s="12" t="s">
        <v>651</v>
      </c>
      <c r="X303" s="12" t="s">
        <v>326</v>
      </c>
      <c r="Y303" s="12" t="s">
        <v>1016</v>
      </c>
      <c r="Z303" s="12" t="s">
        <v>9</v>
      </c>
      <c r="AA303" s="12" t="s">
        <v>10</v>
      </c>
      <c r="AB303" s="13">
        <v>2.4636312926400001</v>
      </c>
      <c r="AC303" s="13">
        <v>0.22937039253200001</v>
      </c>
    </row>
    <row r="304" spans="10:29">
      <c r="J304" s="11" t="s">
        <v>36</v>
      </c>
      <c r="K304" s="11" t="s">
        <v>540</v>
      </c>
      <c r="L304" s="11" t="s">
        <v>38</v>
      </c>
      <c r="M304" s="11" t="s">
        <v>720</v>
      </c>
      <c r="N304" s="25"/>
      <c r="O304" s="25"/>
      <c r="P304" s="12">
        <v>305</v>
      </c>
      <c r="Q304" s="12" t="s">
        <v>6</v>
      </c>
      <c r="R304" s="12" t="s">
        <v>1107</v>
      </c>
      <c r="S304" s="12" t="s">
        <v>7</v>
      </c>
      <c r="T304" s="12" t="s">
        <v>305</v>
      </c>
      <c r="U304" s="12" t="s">
        <v>527</v>
      </c>
      <c r="V304" s="12" t="s">
        <v>310</v>
      </c>
      <c r="W304" s="12" t="s">
        <v>644</v>
      </c>
      <c r="X304" s="12" t="s">
        <v>1414</v>
      </c>
      <c r="Y304" s="12" t="s">
        <v>1000</v>
      </c>
      <c r="Z304" s="12" t="s">
        <v>9</v>
      </c>
      <c r="AA304" s="12" t="s">
        <v>10</v>
      </c>
      <c r="AB304" s="13">
        <v>2.0995249444000001</v>
      </c>
      <c r="AC304" s="13">
        <v>0.14328674394800001</v>
      </c>
    </row>
    <row r="305" spans="10:29">
      <c r="J305" s="11" t="s">
        <v>36</v>
      </c>
      <c r="K305" s="11" t="s">
        <v>540</v>
      </c>
      <c r="L305" s="11" t="s">
        <v>37</v>
      </c>
      <c r="M305" s="11" t="s">
        <v>721</v>
      </c>
      <c r="N305" s="25"/>
      <c r="O305" s="25"/>
      <c r="P305" s="12">
        <v>310</v>
      </c>
      <c r="Q305" s="12" t="s">
        <v>6</v>
      </c>
      <c r="R305" s="12" t="s">
        <v>1107</v>
      </c>
      <c r="S305" s="12" t="s">
        <v>7</v>
      </c>
      <c r="T305" s="12" t="s">
        <v>305</v>
      </c>
      <c r="U305" s="12" t="s">
        <v>527</v>
      </c>
      <c r="V305" s="12" t="s">
        <v>316</v>
      </c>
      <c r="W305" s="12" t="s">
        <v>646</v>
      </c>
      <c r="X305" s="12" t="s">
        <v>1415</v>
      </c>
      <c r="Y305" s="12" t="s">
        <v>1005</v>
      </c>
      <c r="Z305" s="12" t="s">
        <v>9</v>
      </c>
      <c r="AA305" s="12" t="s">
        <v>10</v>
      </c>
      <c r="AB305" s="13">
        <v>3.45878239935</v>
      </c>
      <c r="AC305" s="13">
        <v>0.507261213815</v>
      </c>
    </row>
    <row r="306" spans="10:29">
      <c r="J306" s="11" t="s">
        <v>36</v>
      </c>
      <c r="K306" s="11" t="s">
        <v>540</v>
      </c>
      <c r="L306" s="11" t="s">
        <v>39</v>
      </c>
      <c r="M306" s="11" t="s">
        <v>723</v>
      </c>
      <c r="N306" s="25"/>
      <c r="O306" s="25"/>
      <c r="P306" s="12">
        <v>306</v>
      </c>
      <c r="Q306" s="12" t="s">
        <v>6</v>
      </c>
      <c r="R306" s="12" t="s">
        <v>1107</v>
      </c>
      <c r="S306" s="12" t="s">
        <v>7</v>
      </c>
      <c r="T306" s="12" t="s">
        <v>305</v>
      </c>
      <c r="U306" s="12" t="s">
        <v>527</v>
      </c>
      <c r="V306" s="12" t="s">
        <v>310</v>
      </c>
      <c r="W306" s="12" t="s">
        <v>644</v>
      </c>
      <c r="X306" s="12" t="s">
        <v>311</v>
      </c>
      <c r="Y306" s="12" t="s">
        <v>1001</v>
      </c>
      <c r="Z306" s="12" t="s">
        <v>9</v>
      </c>
      <c r="AA306" s="12" t="s">
        <v>10</v>
      </c>
      <c r="AB306" s="13">
        <v>2.0888862184599999</v>
      </c>
      <c r="AC306" s="13">
        <v>0.189512298799</v>
      </c>
    </row>
    <row r="307" spans="10:29">
      <c r="J307" s="11" t="s">
        <v>36</v>
      </c>
      <c r="K307" s="11" t="s">
        <v>540</v>
      </c>
      <c r="L307" s="11" t="s">
        <v>40</v>
      </c>
      <c r="M307" s="11" t="s">
        <v>724</v>
      </c>
      <c r="N307" s="25"/>
      <c r="O307" s="25"/>
      <c r="P307" s="12">
        <v>324</v>
      </c>
      <c r="Q307" s="12" t="s">
        <v>6</v>
      </c>
      <c r="R307" s="12" t="s">
        <v>1107</v>
      </c>
      <c r="S307" s="12" t="s">
        <v>7</v>
      </c>
      <c r="T307" s="12" t="s">
        <v>305</v>
      </c>
      <c r="U307" s="12" t="s">
        <v>527</v>
      </c>
      <c r="V307" s="12" t="s">
        <v>328</v>
      </c>
      <c r="W307" s="12" t="s">
        <v>652</v>
      </c>
      <c r="X307" s="12" t="s">
        <v>329</v>
      </c>
      <c r="Y307" s="12" t="s">
        <v>1019</v>
      </c>
      <c r="Z307" s="12" t="s">
        <v>9</v>
      </c>
      <c r="AA307" s="12" t="s">
        <v>10</v>
      </c>
      <c r="AB307" s="13">
        <v>2.59866117861</v>
      </c>
      <c r="AC307" s="13">
        <v>0.293293161734</v>
      </c>
    </row>
    <row r="308" spans="10:29">
      <c r="J308" s="11" t="s">
        <v>411</v>
      </c>
      <c r="K308" s="11" t="s">
        <v>687</v>
      </c>
      <c r="L308" s="11" t="s">
        <v>1443</v>
      </c>
      <c r="M308" s="11" t="s">
        <v>1094</v>
      </c>
      <c r="N308" s="25"/>
      <c r="O308" s="25"/>
      <c r="P308" s="12">
        <v>313</v>
      </c>
      <c r="Q308" s="12" t="s">
        <v>6</v>
      </c>
      <c r="R308" s="12" t="s">
        <v>1107</v>
      </c>
      <c r="S308" s="12" t="s">
        <v>7</v>
      </c>
      <c r="T308" s="12" t="s">
        <v>305</v>
      </c>
      <c r="U308" s="12" t="s">
        <v>527</v>
      </c>
      <c r="V308" s="12" t="s">
        <v>1143</v>
      </c>
      <c r="W308" s="12" t="s">
        <v>647</v>
      </c>
      <c r="X308" s="12" t="s">
        <v>1143</v>
      </c>
      <c r="Y308" s="12" t="s">
        <v>1008</v>
      </c>
      <c r="Z308" s="12" t="s">
        <v>9</v>
      </c>
      <c r="AA308" s="12" t="s">
        <v>10</v>
      </c>
      <c r="AB308" s="13">
        <v>2.65837982074</v>
      </c>
      <c r="AC308" s="13">
        <v>0.13313990614499999</v>
      </c>
    </row>
    <row r="309" spans="10:29">
      <c r="J309" s="11" t="s">
        <v>411</v>
      </c>
      <c r="K309" s="11" t="s">
        <v>687</v>
      </c>
      <c r="L309" s="11" t="s">
        <v>1092</v>
      </c>
      <c r="M309" s="11" t="s">
        <v>1093</v>
      </c>
      <c r="N309" s="25"/>
      <c r="O309" s="25"/>
      <c r="P309" s="12">
        <v>319</v>
      </c>
      <c r="Q309" s="12" t="s">
        <v>6</v>
      </c>
      <c r="R309" s="12" t="s">
        <v>1107</v>
      </c>
      <c r="S309" s="12" t="s">
        <v>7</v>
      </c>
      <c r="T309" s="12" t="s">
        <v>305</v>
      </c>
      <c r="U309" s="12" t="s">
        <v>527</v>
      </c>
      <c r="V309" s="12" t="s">
        <v>323</v>
      </c>
      <c r="W309" s="12" t="s">
        <v>650</v>
      </c>
      <c r="X309" s="12" t="s">
        <v>324</v>
      </c>
      <c r="Y309" s="12" t="s">
        <v>1014</v>
      </c>
      <c r="Z309" s="12" t="s">
        <v>9</v>
      </c>
      <c r="AA309" s="12" t="s">
        <v>10</v>
      </c>
      <c r="AB309" s="13">
        <v>4.0184193223699998</v>
      </c>
      <c r="AC309" s="13">
        <v>0.33004346516499999</v>
      </c>
    </row>
    <row r="310" spans="10:29">
      <c r="J310" s="11" t="s">
        <v>412</v>
      </c>
      <c r="K310" s="11" t="s">
        <v>688</v>
      </c>
      <c r="L310" s="11" t="s">
        <v>1444</v>
      </c>
      <c r="M310" s="11" t="s">
        <v>1097</v>
      </c>
      <c r="N310" s="25"/>
      <c r="O310" s="25"/>
      <c r="P310" s="12">
        <v>314</v>
      </c>
      <c r="Q310" s="12" t="s">
        <v>6</v>
      </c>
      <c r="R310" s="12" t="s">
        <v>1107</v>
      </c>
      <c r="S310" s="12" t="s">
        <v>7</v>
      </c>
      <c r="T310" s="12" t="s">
        <v>305</v>
      </c>
      <c r="U310" s="12" t="s">
        <v>527</v>
      </c>
      <c r="V310" s="12" t="s">
        <v>319</v>
      </c>
      <c r="W310" s="12" t="s">
        <v>648</v>
      </c>
      <c r="X310" s="12" t="s">
        <v>1416</v>
      </c>
      <c r="Y310" s="12" t="s">
        <v>1009</v>
      </c>
      <c r="Z310" s="12" t="s">
        <v>9</v>
      </c>
      <c r="AA310" s="12" t="s">
        <v>10</v>
      </c>
      <c r="AB310" s="13">
        <v>2.79280699171</v>
      </c>
      <c r="AC310" s="13">
        <v>0.17799993250900001</v>
      </c>
    </row>
    <row r="311" spans="10:29">
      <c r="J311" s="11" t="s">
        <v>412</v>
      </c>
      <c r="K311" s="11" t="s">
        <v>688</v>
      </c>
      <c r="L311" s="11" t="s">
        <v>413</v>
      </c>
      <c r="M311" s="11" t="s">
        <v>1095</v>
      </c>
      <c r="N311" s="25"/>
      <c r="O311" s="25"/>
      <c r="P311" s="12">
        <v>300</v>
      </c>
      <c r="Q311" s="12" t="s">
        <v>6</v>
      </c>
      <c r="R311" s="12" t="s">
        <v>1107</v>
      </c>
      <c r="S311" s="12" t="s">
        <v>7</v>
      </c>
      <c r="T311" s="12" t="s">
        <v>305</v>
      </c>
      <c r="U311" s="12" t="s">
        <v>527</v>
      </c>
      <c r="V311" s="12" t="s">
        <v>306</v>
      </c>
      <c r="W311" s="12" t="s">
        <v>642</v>
      </c>
      <c r="X311" s="12" t="s">
        <v>307</v>
      </c>
      <c r="Y311" s="12" t="s">
        <v>994</v>
      </c>
      <c r="Z311" s="12" t="s">
        <v>9</v>
      </c>
      <c r="AA311" s="12" t="s">
        <v>10</v>
      </c>
      <c r="AB311" s="13">
        <v>1.7947561240000001</v>
      </c>
      <c r="AC311" s="13">
        <v>6.5364145171000004E-2</v>
      </c>
    </row>
    <row r="312" spans="10:29">
      <c r="J312" s="11" t="s">
        <v>412</v>
      </c>
      <c r="K312" s="11" t="s">
        <v>688</v>
      </c>
      <c r="L312" s="11" t="s">
        <v>415</v>
      </c>
      <c r="M312" s="11" t="s">
        <v>1096</v>
      </c>
      <c r="N312" s="25"/>
      <c r="O312" s="25"/>
      <c r="P312" s="12">
        <v>326</v>
      </c>
      <c r="Q312" s="12" t="s">
        <v>6</v>
      </c>
      <c r="R312" s="12" t="s">
        <v>1107</v>
      </c>
      <c r="S312" s="12" t="s">
        <v>7</v>
      </c>
      <c r="T312" s="12" t="s">
        <v>305</v>
      </c>
      <c r="U312" s="12" t="s">
        <v>527</v>
      </c>
      <c r="V312" s="12" t="s">
        <v>330</v>
      </c>
      <c r="W312" s="12" t="s">
        <v>653</v>
      </c>
      <c r="X312" s="12" t="s">
        <v>331</v>
      </c>
      <c r="Y312" s="12" t="s">
        <v>1021</v>
      </c>
      <c r="Z312" s="12" t="s">
        <v>9</v>
      </c>
      <c r="AA312" s="12" t="s">
        <v>10</v>
      </c>
      <c r="AB312" s="13">
        <v>2.9156390341299998</v>
      </c>
      <c r="AC312" s="13">
        <v>0.25370344437699999</v>
      </c>
    </row>
    <row r="313" spans="10:29">
      <c r="J313" s="11" t="s">
        <v>125</v>
      </c>
      <c r="K313" s="11" t="s">
        <v>573</v>
      </c>
      <c r="L313" s="11" t="s">
        <v>1362</v>
      </c>
      <c r="M313" s="11" t="s">
        <v>812</v>
      </c>
      <c r="N313" s="25"/>
      <c r="O313" s="25"/>
      <c r="P313" s="12">
        <v>311</v>
      </c>
      <c r="Q313" s="12" t="s">
        <v>6</v>
      </c>
      <c r="R313" s="12" t="s">
        <v>1107</v>
      </c>
      <c r="S313" s="12" t="s">
        <v>7</v>
      </c>
      <c r="T313" s="12" t="s">
        <v>305</v>
      </c>
      <c r="U313" s="12" t="s">
        <v>527</v>
      </c>
      <c r="V313" s="12" t="s">
        <v>316</v>
      </c>
      <c r="W313" s="12" t="s">
        <v>646</v>
      </c>
      <c r="X313" s="12" t="s">
        <v>317</v>
      </c>
      <c r="Y313" s="12" t="s">
        <v>1006</v>
      </c>
      <c r="Z313" s="12" t="s">
        <v>9</v>
      </c>
      <c r="AA313" s="12" t="s">
        <v>10</v>
      </c>
      <c r="AB313" s="13">
        <v>1.9187488426799999</v>
      </c>
      <c r="AC313" s="13">
        <v>0.13739906625199999</v>
      </c>
    </row>
    <row r="314" spans="10:29">
      <c r="J314" s="11" t="s">
        <v>125</v>
      </c>
      <c r="K314" s="11" t="s">
        <v>573</v>
      </c>
      <c r="L314" s="11" t="s">
        <v>126</v>
      </c>
      <c r="M314" s="11" t="s">
        <v>813</v>
      </c>
      <c r="N314" s="25"/>
      <c r="O314" s="25"/>
      <c r="P314" s="12">
        <v>316</v>
      </c>
      <c r="Q314" s="12" t="s">
        <v>6</v>
      </c>
      <c r="R314" s="12" t="s">
        <v>1107</v>
      </c>
      <c r="S314" s="12" t="s">
        <v>7</v>
      </c>
      <c r="T314" s="12" t="s">
        <v>305</v>
      </c>
      <c r="U314" s="12" t="s">
        <v>527</v>
      </c>
      <c r="V314" s="12" t="s">
        <v>321</v>
      </c>
      <c r="W314" s="12" t="s">
        <v>649</v>
      </c>
      <c r="X314" s="12" t="s">
        <v>1417</v>
      </c>
      <c r="Y314" s="12" t="s">
        <v>1011</v>
      </c>
      <c r="Z314" s="12" t="s">
        <v>9</v>
      </c>
      <c r="AA314" s="12" t="s">
        <v>10</v>
      </c>
      <c r="AB314" s="13">
        <v>3.83913323155</v>
      </c>
      <c r="AC314" s="13">
        <v>0.43371786621399999</v>
      </c>
    </row>
    <row r="315" spans="10:29">
      <c r="J315" s="11" t="s">
        <v>186</v>
      </c>
      <c r="K315" s="11" t="s">
        <v>615</v>
      </c>
      <c r="L315" s="11" t="s">
        <v>1391</v>
      </c>
      <c r="M315" s="11" t="s">
        <v>929</v>
      </c>
      <c r="N315" s="25"/>
      <c r="O315" s="25"/>
      <c r="P315" s="12">
        <v>308</v>
      </c>
      <c r="Q315" s="12" t="s">
        <v>6</v>
      </c>
      <c r="R315" s="12" t="s">
        <v>1107</v>
      </c>
      <c r="S315" s="12" t="s">
        <v>7</v>
      </c>
      <c r="T315" s="12" t="s">
        <v>305</v>
      </c>
      <c r="U315" s="12" t="s">
        <v>527</v>
      </c>
      <c r="V315" s="12" t="s">
        <v>313</v>
      </c>
      <c r="W315" s="12" t="s">
        <v>645</v>
      </c>
      <c r="X315" s="12" t="s">
        <v>314</v>
      </c>
      <c r="Y315" s="12" t="s">
        <v>1003</v>
      </c>
      <c r="Z315" s="12" t="s">
        <v>9</v>
      </c>
      <c r="AA315" s="12" t="s">
        <v>10</v>
      </c>
      <c r="AB315" s="13">
        <v>2.2440104359499999</v>
      </c>
      <c r="AC315" s="13">
        <v>0.170824001388</v>
      </c>
    </row>
    <row r="316" spans="10:29">
      <c r="J316" s="11" t="s">
        <v>186</v>
      </c>
      <c r="K316" s="11" t="s">
        <v>615</v>
      </c>
      <c r="L316" s="11" t="s">
        <v>187</v>
      </c>
      <c r="M316" s="11" t="s">
        <v>927</v>
      </c>
      <c r="N316" s="25"/>
      <c r="O316" s="25"/>
      <c r="P316" s="12">
        <v>309</v>
      </c>
      <c r="Q316" s="12" t="s">
        <v>6</v>
      </c>
      <c r="R316" s="12" t="s">
        <v>1107</v>
      </c>
      <c r="S316" s="12" t="s">
        <v>7</v>
      </c>
      <c r="T316" s="12" t="s">
        <v>305</v>
      </c>
      <c r="U316" s="12" t="s">
        <v>527</v>
      </c>
      <c r="V316" s="12" t="s">
        <v>313</v>
      </c>
      <c r="W316" s="12" t="s">
        <v>645</v>
      </c>
      <c r="X316" s="12" t="s">
        <v>315</v>
      </c>
      <c r="Y316" s="12" t="s">
        <v>1004</v>
      </c>
      <c r="Z316" s="12" t="s">
        <v>9</v>
      </c>
      <c r="AA316" s="12" t="s">
        <v>10</v>
      </c>
      <c r="AB316" s="13">
        <v>3.11366375911</v>
      </c>
      <c r="AC316" s="13">
        <v>0.32116228926000001</v>
      </c>
    </row>
    <row r="317" spans="10:29">
      <c r="J317" s="11" t="s">
        <v>186</v>
      </c>
      <c r="K317" s="11" t="s">
        <v>615</v>
      </c>
      <c r="L317" s="11" t="s">
        <v>253</v>
      </c>
      <c r="M317" s="11" t="s">
        <v>928</v>
      </c>
      <c r="N317" s="25"/>
      <c r="O317" s="25"/>
      <c r="P317" s="12">
        <v>320</v>
      </c>
      <c r="Q317" s="12" t="s">
        <v>6</v>
      </c>
      <c r="R317" s="12" t="s">
        <v>1107</v>
      </c>
      <c r="S317" s="12" t="s">
        <v>7</v>
      </c>
      <c r="T317" s="12" t="s">
        <v>305</v>
      </c>
      <c r="U317" s="12" t="s">
        <v>527</v>
      </c>
      <c r="V317" s="12" t="s">
        <v>323</v>
      </c>
      <c r="W317" s="12" t="s">
        <v>650</v>
      </c>
      <c r="X317" s="12" t="s">
        <v>1418</v>
      </c>
      <c r="Y317" s="12" t="s">
        <v>1015</v>
      </c>
      <c r="Z317" s="12" t="s">
        <v>9</v>
      </c>
      <c r="AA317" s="12" t="s">
        <v>10</v>
      </c>
      <c r="AB317" s="13">
        <v>2.4918556552400002</v>
      </c>
      <c r="AC317" s="13">
        <v>0.19057929783499999</v>
      </c>
    </row>
    <row r="318" spans="10:29">
      <c r="J318" s="11" t="s">
        <v>159</v>
      </c>
      <c r="K318" s="11" t="s">
        <v>585</v>
      </c>
      <c r="L318" s="11" t="s">
        <v>160</v>
      </c>
      <c r="M318" s="11" t="s">
        <v>844</v>
      </c>
      <c r="N318" s="25"/>
      <c r="O318" s="25"/>
      <c r="P318" s="12">
        <v>315</v>
      </c>
      <c r="Q318" s="12" t="s">
        <v>6</v>
      </c>
      <c r="R318" s="12" t="s">
        <v>1107</v>
      </c>
      <c r="S318" s="12" t="s">
        <v>7</v>
      </c>
      <c r="T318" s="12" t="s">
        <v>305</v>
      </c>
      <c r="U318" s="12" t="s">
        <v>527</v>
      </c>
      <c r="V318" s="12" t="s">
        <v>319</v>
      </c>
      <c r="W318" s="12" t="s">
        <v>648</v>
      </c>
      <c r="X318" s="12" t="s">
        <v>320</v>
      </c>
      <c r="Y318" s="12" t="s">
        <v>1010</v>
      </c>
      <c r="Z318" s="12" t="s">
        <v>9</v>
      </c>
      <c r="AA318" s="12" t="s">
        <v>10</v>
      </c>
      <c r="AB318" s="13">
        <v>1.9673800189599999</v>
      </c>
      <c r="AC318" s="13">
        <v>9.5586340536799999E-2</v>
      </c>
    </row>
    <row r="319" spans="10:29">
      <c r="J319" s="11" t="s">
        <v>159</v>
      </c>
      <c r="K319" s="11" t="s">
        <v>585</v>
      </c>
      <c r="L319" s="11" t="s">
        <v>161</v>
      </c>
      <c r="M319" s="11" t="s">
        <v>845</v>
      </c>
      <c r="N319" s="25"/>
      <c r="O319" s="25"/>
      <c r="P319" s="12">
        <v>322</v>
      </c>
      <c r="Q319" s="12" t="s">
        <v>6</v>
      </c>
      <c r="R319" s="12" t="s">
        <v>1107</v>
      </c>
      <c r="S319" s="12" t="s">
        <v>7</v>
      </c>
      <c r="T319" s="12" t="s">
        <v>305</v>
      </c>
      <c r="U319" s="12" t="s">
        <v>527</v>
      </c>
      <c r="V319" s="12" t="s">
        <v>325</v>
      </c>
      <c r="W319" s="12" t="s">
        <v>651</v>
      </c>
      <c r="X319" s="12" t="s">
        <v>1419</v>
      </c>
      <c r="Y319" s="12" t="s">
        <v>1017</v>
      </c>
      <c r="Z319" s="12" t="s">
        <v>9</v>
      </c>
      <c r="AA319" s="12" t="s">
        <v>10</v>
      </c>
      <c r="AB319" s="13">
        <v>0.79988087016300002</v>
      </c>
      <c r="AC319" s="13">
        <v>2.4272052327700001E-2</v>
      </c>
    </row>
    <row r="320" spans="10:29">
      <c r="J320" s="11" t="s">
        <v>159</v>
      </c>
      <c r="K320" s="11" t="s">
        <v>585</v>
      </c>
      <c r="L320" s="11" t="s">
        <v>162</v>
      </c>
      <c r="M320" s="11" t="s">
        <v>846</v>
      </c>
      <c r="N320" s="25"/>
      <c r="O320" s="25"/>
      <c r="P320" s="12">
        <v>325</v>
      </c>
      <c r="Q320" s="12" t="s">
        <v>6</v>
      </c>
      <c r="R320" s="12" t="s">
        <v>1107</v>
      </c>
      <c r="S320" s="12" t="s">
        <v>7</v>
      </c>
      <c r="T320" s="12" t="s">
        <v>305</v>
      </c>
      <c r="U320" s="12" t="s">
        <v>527</v>
      </c>
      <c r="V320" s="12" t="s">
        <v>328</v>
      </c>
      <c r="W320" s="12" t="s">
        <v>652</v>
      </c>
      <c r="X320" s="12" t="s">
        <v>1420</v>
      </c>
      <c r="Y320" s="12" t="s">
        <v>1020</v>
      </c>
      <c r="Z320" s="12" t="s">
        <v>9</v>
      </c>
      <c r="AA320" s="12" t="s">
        <v>10</v>
      </c>
      <c r="AB320" s="13">
        <v>2.4659617793000002</v>
      </c>
      <c r="AC320" s="13">
        <v>0.21679232633600001</v>
      </c>
    </row>
    <row r="321" spans="10:29">
      <c r="J321" s="11" t="s">
        <v>330</v>
      </c>
      <c r="K321" s="11" t="s">
        <v>653</v>
      </c>
      <c r="L321" s="11" t="s">
        <v>1421</v>
      </c>
      <c r="M321" s="11" t="s">
        <v>1022</v>
      </c>
      <c r="N321" s="25"/>
      <c r="O321" s="25"/>
      <c r="P321" s="12">
        <v>327</v>
      </c>
      <c r="Q321" s="12" t="s">
        <v>6</v>
      </c>
      <c r="R321" s="12" t="s">
        <v>1107</v>
      </c>
      <c r="S321" s="12" t="s">
        <v>7</v>
      </c>
      <c r="T321" s="12" t="s">
        <v>305</v>
      </c>
      <c r="U321" s="12" t="s">
        <v>527</v>
      </c>
      <c r="V321" s="12" t="s">
        <v>330</v>
      </c>
      <c r="W321" s="12" t="s">
        <v>653</v>
      </c>
      <c r="X321" s="12" t="s">
        <v>1421</v>
      </c>
      <c r="Y321" s="12" t="s">
        <v>1022</v>
      </c>
      <c r="Z321" s="12" t="s">
        <v>9</v>
      </c>
      <c r="AA321" s="12" t="s">
        <v>10</v>
      </c>
      <c r="AB321" s="13">
        <v>2.8571871455600002</v>
      </c>
      <c r="AC321" s="13">
        <v>0.34629239046400001</v>
      </c>
    </row>
    <row r="322" spans="10:29">
      <c r="J322" s="11" t="s">
        <v>330</v>
      </c>
      <c r="K322" s="11" t="s">
        <v>653</v>
      </c>
      <c r="L322" s="11" t="s">
        <v>331</v>
      </c>
      <c r="M322" s="11" t="s">
        <v>1021</v>
      </c>
      <c r="N322" s="25"/>
      <c r="O322" s="25"/>
      <c r="P322" s="12">
        <v>307</v>
      </c>
      <c r="Q322" s="12" t="s">
        <v>6</v>
      </c>
      <c r="R322" s="12" t="s">
        <v>1107</v>
      </c>
      <c r="S322" s="12" t="s">
        <v>7</v>
      </c>
      <c r="T322" s="12" t="s">
        <v>305</v>
      </c>
      <c r="U322" s="12" t="s">
        <v>527</v>
      </c>
      <c r="V322" s="12" t="s">
        <v>310</v>
      </c>
      <c r="W322" s="12" t="s">
        <v>644</v>
      </c>
      <c r="X322" s="12" t="s">
        <v>312</v>
      </c>
      <c r="Y322" s="12" t="s">
        <v>1002</v>
      </c>
      <c r="Z322" s="12" t="s">
        <v>9</v>
      </c>
      <c r="AA322" s="12" t="s">
        <v>10</v>
      </c>
      <c r="AB322" s="13">
        <v>2.2396803991400001</v>
      </c>
      <c r="AC322" s="13">
        <v>0.19146970342399999</v>
      </c>
    </row>
    <row r="323" spans="10:29">
      <c r="J323" s="11" t="s">
        <v>254</v>
      </c>
      <c r="K323" s="11" t="s">
        <v>616</v>
      </c>
      <c r="L323" s="11" t="s">
        <v>1392</v>
      </c>
      <c r="M323" s="11" t="s">
        <v>932</v>
      </c>
      <c r="N323" s="25"/>
      <c r="O323" s="25"/>
      <c r="P323" s="12">
        <v>303</v>
      </c>
      <c r="Q323" s="12" t="s">
        <v>6</v>
      </c>
      <c r="R323" s="12" t="s">
        <v>1107</v>
      </c>
      <c r="S323" s="12" t="s">
        <v>7</v>
      </c>
      <c r="T323" s="12" t="s">
        <v>305</v>
      </c>
      <c r="U323" s="12" t="s">
        <v>527</v>
      </c>
      <c r="V323" s="12" t="s">
        <v>308</v>
      </c>
      <c r="W323" s="12" t="s">
        <v>643</v>
      </c>
      <c r="X323" s="12" t="s">
        <v>997</v>
      </c>
      <c r="Y323" s="12" t="s">
        <v>998</v>
      </c>
      <c r="Z323" s="12" t="s">
        <v>9</v>
      </c>
      <c r="AA323" s="12" t="s">
        <v>10</v>
      </c>
      <c r="AB323" s="13">
        <v>3.8101569778600002</v>
      </c>
      <c r="AC323" s="13">
        <v>0.16985064285199999</v>
      </c>
    </row>
    <row r="324" spans="10:29">
      <c r="J324" s="11" t="s">
        <v>254</v>
      </c>
      <c r="K324" s="11" t="s">
        <v>616</v>
      </c>
      <c r="L324" s="11" t="s">
        <v>255</v>
      </c>
      <c r="M324" s="11" t="s">
        <v>930</v>
      </c>
      <c r="N324" s="25"/>
      <c r="O324" s="25"/>
      <c r="P324" s="12">
        <v>312</v>
      </c>
      <c r="Q324" s="12" t="s">
        <v>6</v>
      </c>
      <c r="R324" s="12" t="s">
        <v>1107</v>
      </c>
      <c r="S324" s="12" t="s">
        <v>7</v>
      </c>
      <c r="T324" s="12" t="s">
        <v>305</v>
      </c>
      <c r="U324" s="12" t="s">
        <v>527</v>
      </c>
      <c r="V324" s="12" t="s">
        <v>316</v>
      </c>
      <c r="W324" s="12" t="s">
        <v>646</v>
      </c>
      <c r="X324" s="12" t="s">
        <v>318</v>
      </c>
      <c r="Y324" s="12" t="s">
        <v>1007</v>
      </c>
      <c r="Z324" s="12" t="s">
        <v>9</v>
      </c>
      <c r="AA324" s="12" t="s">
        <v>10</v>
      </c>
      <c r="AB324" s="13">
        <v>2.8335226712599999</v>
      </c>
      <c r="AC324" s="13">
        <v>0.21210546461300001</v>
      </c>
    </row>
    <row r="325" spans="10:29">
      <c r="J325" s="11" t="s">
        <v>254</v>
      </c>
      <c r="K325" s="11" t="s">
        <v>616</v>
      </c>
      <c r="L325" s="11" t="s">
        <v>256</v>
      </c>
      <c r="M325" s="11" t="s">
        <v>931</v>
      </c>
      <c r="N325" s="25"/>
      <c r="O325" s="25"/>
      <c r="P325" s="12">
        <v>317</v>
      </c>
      <c r="Q325" s="12" t="s">
        <v>6</v>
      </c>
      <c r="R325" s="12" t="s">
        <v>1107</v>
      </c>
      <c r="S325" s="12" t="s">
        <v>7</v>
      </c>
      <c r="T325" s="12" t="s">
        <v>305</v>
      </c>
      <c r="U325" s="12" t="s">
        <v>527</v>
      </c>
      <c r="V325" s="12" t="s">
        <v>321</v>
      </c>
      <c r="W325" s="12" t="s">
        <v>649</v>
      </c>
      <c r="X325" s="12" t="s">
        <v>322</v>
      </c>
      <c r="Y325" s="12" t="s">
        <v>1012</v>
      </c>
      <c r="Z325" s="12" t="s">
        <v>9</v>
      </c>
      <c r="AA325" s="12" t="s">
        <v>10</v>
      </c>
      <c r="AB325" s="13">
        <v>2.7236652490800002</v>
      </c>
      <c r="AC325" s="13">
        <v>0.26321090809999997</v>
      </c>
    </row>
    <row r="326" spans="10:29">
      <c r="J326" s="11" t="s">
        <v>41</v>
      </c>
      <c r="K326" s="11" t="s">
        <v>541</v>
      </c>
      <c r="L326" s="11" t="s">
        <v>1329</v>
      </c>
      <c r="M326" s="11" t="s">
        <v>728</v>
      </c>
      <c r="N326" s="25"/>
      <c r="O326" s="25"/>
      <c r="P326" s="12">
        <v>328</v>
      </c>
      <c r="Q326" s="12" t="s">
        <v>6</v>
      </c>
      <c r="R326" s="12" t="s">
        <v>1107</v>
      </c>
      <c r="S326" s="12" t="s">
        <v>7</v>
      </c>
      <c r="T326" s="12" t="s">
        <v>305</v>
      </c>
      <c r="U326" s="12" t="s">
        <v>527</v>
      </c>
      <c r="V326" s="12" t="s">
        <v>332</v>
      </c>
      <c r="W326" s="12" t="s">
        <v>654</v>
      </c>
      <c r="X326" s="12" t="s">
        <v>1422</v>
      </c>
      <c r="Y326" s="12" t="s">
        <v>1023</v>
      </c>
      <c r="Z326" s="12" t="s">
        <v>9</v>
      </c>
      <c r="AA326" s="12" t="s">
        <v>10</v>
      </c>
      <c r="AB326" s="13">
        <v>1.9012791664299999</v>
      </c>
      <c r="AC326" s="13">
        <v>0.15628690556700001</v>
      </c>
    </row>
    <row r="327" spans="10:29">
      <c r="J327" s="11" t="s">
        <v>41</v>
      </c>
      <c r="K327" s="11" t="s">
        <v>541</v>
      </c>
      <c r="L327" s="11" t="s">
        <v>42</v>
      </c>
      <c r="M327" s="11" t="s">
        <v>726</v>
      </c>
      <c r="N327" s="25"/>
      <c r="O327" s="25"/>
      <c r="P327" s="12">
        <v>304</v>
      </c>
      <c r="Q327" s="12" t="s">
        <v>6</v>
      </c>
      <c r="R327" s="12" t="s">
        <v>1107</v>
      </c>
      <c r="S327" s="12" t="s">
        <v>7</v>
      </c>
      <c r="T327" s="12" t="s">
        <v>305</v>
      </c>
      <c r="U327" s="12" t="s">
        <v>527</v>
      </c>
      <c r="V327" s="12" t="s">
        <v>308</v>
      </c>
      <c r="W327" s="12" t="s">
        <v>643</v>
      </c>
      <c r="X327" s="12" t="s">
        <v>309</v>
      </c>
      <c r="Y327" s="12" t="s">
        <v>999</v>
      </c>
      <c r="Z327" s="12" t="s">
        <v>9</v>
      </c>
      <c r="AA327" s="12" t="s">
        <v>10</v>
      </c>
      <c r="AB327" s="13">
        <v>4.1458681423700003</v>
      </c>
      <c r="AC327" s="13">
        <v>0.32644044994799998</v>
      </c>
    </row>
    <row r="328" spans="10:29">
      <c r="J328" s="11" t="s">
        <v>41</v>
      </c>
      <c r="K328" s="11" t="s">
        <v>541</v>
      </c>
      <c r="L328" s="11" t="s">
        <v>43</v>
      </c>
      <c r="M328" s="11" t="s">
        <v>727</v>
      </c>
      <c r="N328" s="25"/>
      <c r="O328" s="25"/>
      <c r="P328" s="12">
        <v>301</v>
      </c>
      <c r="Q328" s="12" t="s">
        <v>6</v>
      </c>
      <c r="R328" s="12" t="s">
        <v>1107</v>
      </c>
      <c r="S328" s="12" t="s">
        <v>7</v>
      </c>
      <c r="T328" s="12" t="s">
        <v>305</v>
      </c>
      <c r="U328" s="12" t="s">
        <v>527</v>
      </c>
      <c r="V328" s="12" t="s">
        <v>306</v>
      </c>
      <c r="W328" s="12" t="s">
        <v>642</v>
      </c>
      <c r="X328" s="12" t="s">
        <v>305</v>
      </c>
      <c r="Y328" s="12" t="s">
        <v>995</v>
      </c>
      <c r="Z328" s="12" t="s">
        <v>9</v>
      </c>
      <c r="AA328" s="12" t="s">
        <v>10</v>
      </c>
      <c r="AB328" s="13">
        <v>3.2495509819500001</v>
      </c>
      <c r="AC328" s="13">
        <v>0.25676012947999999</v>
      </c>
    </row>
    <row r="329" spans="10:29">
      <c r="J329" s="11" t="s">
        <v>41</v>
      </c>
      <c r="K329" s="11" t="s">
        <v>541</v>
      </c>
      <c r="L329" s="11" t="s">
        <v>725</v>
      </c>
      <c r="M329" s="11" t="s">
        <v>729</v>
      </c>
      <c r="N329" s="25"/>
      <c r="O329" s="25"/>
      <c r="P329" s="12">
        <v>323</v>
      </c>
      <c r="Q329" s="12" t="s">
        <v>6</v>
      </c>
      <c r="R329" s="12" t="s">
        <v>1107</v>
      </c>
      <c r="S329" s="12" t="s">
        <v>7</v>
      </c>
      <c r="T329" s="12" t="s">
        <v>305</v>
      </c>
      <c r="U329" s="12" t="s">
        <v>527</v>
      </c>
      <c r="V329" s="12" t="s">
        <v>325</v>
      </c>
      <c r="W329" s="12" t="s">
        <v>651</v>
      </c>
      <c r="X329" s="12" t="s">
        <v>327</v>
      </c>
      <c r="Y329" s="12" t="s">
        <v>1018</v>
      </c>
      <c r="Z329" s="12" t="s">
        <v>9</v>
      </c>
      <c r="AA329" s="12" t="s">
        <v>10</v>
      </c>
      <c r="AB329" s="13">
        <v>2.7327175445499998</v>
      </c>
      <c r="AC329" s="13">
        <v>0.27888733952099998</v>
      </c>
    </row>
    <row r="330" spans="10:29">
      <c r="J330" s="11" t="s">
        <v>41</v>
      </c>
      <c r="K330" s="11" t="s">
        <v>541</v>
      </c>
      <c r="L330" s="11" t="s">
        <v>44</v>
      </c>
      <c r="M330" s="11" t="s">
        <v>730</v>
      </c>
      <c r="N330" s="25"/>
      <c r="O330" s="25"/>
      <c r="P330" s="12">
        <v>329</v>
      </c>
      <c r="Q330" s="12" t="s">
        <v>6</v>
      </c>
      <c r="R330" s="12" t="s">
        <v>1107</v>
      </c>
      <c r="S330" s="12" t="s">
        <v>7</v>
      </c>
      <c r="T330" s="12" t="s">
        <v>305</v>
      </c>
      <c r="U330" s="12" t="s">
        <v>527</v>
      </c>
      <c r="V330" s="12" t="s">
        <v>332</v>
      </c>
      <c r="W330" s="12" t="s">
        <v>654</v>
      </c>
      <c r="X330" s="12" t="s">
        <v>333</v>
      </c>
      <c r="Y330" s="12" t="s">
        <v>1024</v>
      </c>
      <c r="Z330" s="12" t="s">
        <v>9</v>
      </c>
      <c r="AA330" s="12" t="s">
        <v>10</v>
      </c>
      <c r="AB330" s="13">
        <v>4.7401051116900002</v>
      </c>
      <c r="AC330" s="13">
        <v>0.44791672241899999</v>
      </c>
    </row>
    <row r="331" spans="10:29">
      <c r="J331" s="11" t="s">
        <v>293</v>
      </c>
      <c r="K331" s="11" t="s">
        <v>638</v>
      </c>
      <c r="L331" s="11" t="s">
        <v>1410</v>
      </c>
      <c r="M331" s="11" t="s">
        <v>984</v>
      </c>
      <c r="N331" s="25"/>
      <c r="O331" s="25"/>
      <c r="P331" s="12">
        <v>318</v>
      </c>
      <c r="Q331" s="12" t="s">
        <v>6</v>
      </c>
      <c r="R331" s="12" t="s">
        <v>1107</v>
      </c>
      <c r="S331" s="12" t="s">
        <v>7</v>
      </c>
      <c r="T331" s="12" t="s">
        <v>305</v>
      </c>
      <c r="U331" s="12" t="s">
        <v>527</v>
      </c>
      <c r="V331" s="12" t="s">
        <v>321</v>
      </c>
      <c r="W331" s="12" t="s">
        <v>649</v>
      </c>
      <c r="X331" s="12" t="s">
        <v>426</v>
      </c>
      <c r="Y331" s="12" t="s">
        <v>1013</v>
      </c>
      <c r="Z331" s="12" t="s">
        <v>9</v>
      </c>
      <c r="AA331" s="12" t="s">
        <v>10</v>
      </c>
      <c r="AB331" s="13">
        <v>1.4055787418900001</v>
      </c>
      <c r="AC331" s="13">
        <v>5.0144917692699999E-2</v>
      </c>
    </row>
    <row r="332" spans="10:29">
      <c r="J332" s="11" t="s">
        <v>293</v>
      </c>
      <c r="K332" s="11" t="s">
        <v>638</v>
      </c>
      <c r="L332" s="11" t="s">
        <v>294</v>
      </c>
      <c r="M332" s="11" t="s">
        <v>983</v>
      </c>
      <c r="N332" s="25"/>
      <c r="O332" s="25"/>
      <c r="P332" s="12">
        <v>357</v>
      </c>
      <c r="Q332" s="12" t="s">
        <v>6</v>
      </c>
      <c r="R332" s="12" t="s">
        <v>1107</v>
      </c>
      <c r="S332" s="12" t="s">
        <v>7</v>
      </c>
      <c r="T332" s="12" t="s">
        <v>334</v>
      </c>
      <c r="U332" s="12" t="s">
        <v>528</v>
      </c>
      <c r="V332" s="12" t="s">
        <v>366</v>
      </c>
      <c r="W332" s="12" t="s">
        <v>668</v>
      </c>
      <c r="X332" s="12" t="s">
        <v>367</v>
      </c>
      <c r="Y332" s="12" t="s">
        <v>1052</v>
      </c>
      <c r="Z332" s="12" t="s">
        <v>9</v>
      </c>
      <c r="AA332" s="12" t="s">
        <v>10</v>
      </c>
      <c r="AB332" s="13">
        <v>2.8810202415299999</v>
      </c>
      <c r="AC332" s="13">
        <v>0.24492765509700001</v>
      </c>
    </row>
    <row r="333" spans="10:29">
      <c r="J333" s="11" t="s">
        <v>45</v>
      </c>
      <c r="K333" s="11" t="s">
        <v>542</v>
      </c>
      <c r="L333" s="11" t="s">
        <v>1293</v>
      </c>
      <c r="M333" s="11" t="s">
        <v>733</v>
      </c>
      <c r="N333" s="25"/>
      <c r="O333" s="25"/>
      <c r="P333" s="12">
        <v>344</v>
      </c>
      <c r="Q333" s="12" t="s">
        <v>6</v>
      </c>
      <c r="R333" s="12" t="s">
        <v>1107</v>
      </c>
      <c r="S333" s="12" t="s">
        <v>7</v>
      </c>
      <c r="T333" s="12" t="s">
        <v>334</v>
      </c>
      <c r="U333" s="12" t="s">
        <v>528</v>
      </c>
      <c r="V333" s="12" t="s">
        <v>351</v>
      </c>
      <c r="W333" s="12" t="s">
        <v>662</v>
      </c>
      <c r="X333" s="12" t="s">
        <v>352</v>
      </c>
      <c r="Y333" s="12" t="s">
        <v>1039</v>
      </c>
      <c r="Z333" s="12" t="s">
        <v>9</v>
      </c>
      <c r="AA333" s="12" t="s">
        <v>10</v>
      </c>
      <c r="AB333" s="13">
        <v>1.81964063963</v>
      </c>
      <c r="AC333" s="13">
        <v>0.114950386593</v>
      </c>
    </row>
    <row r="334" spans="10:29">
      <c r="J334" s="11" t="s">
        <v>45</v>
      </c>
      <c r="K334" s="11" t="s">
        <v>542</v>
      </c>
      <c r="L334" s="11" t="s">
        <v>46</v>
      </c>
      <c r="M334" s="11" t="s">
        <v>731</v>
      </c>
      <c r="N334" s="25"/>
      <c r="O334" s="25"/>
      <c r="P334" s="12">
        <v>337</v>
      </c>
      <c r="Q334" s="12" t="s">
        <v>6</v>
      </c>
      <c r="R334" s="12" t="s">
        <v>1107</v>
      </c>
      <c r="S334" s="12" t="s">
        <v>7</v>
      </c>
      <c r="T334" s="12" t="s">
        <v>334</v>
      </c>
      <c r="U334" s="12" t="s">
        <v>528</v>
      </c>
      <c r="V334" s="12" t="s">
        <v>346</v>
      </c>
      <c r="W334" s="12" t="s">
        <v>658</v>
      </c>
      <c r="X334" s="12" t="s">
        <v>1423</v>
      </c>
      <c r="Y334" s="12" t="s">
        <v>1032</v>
      </c>
      <c r="Z334" s="12" t="s">
        <v>9</v>
      </c>
      <c r="AA334" s="12" t="s">
        <v>10</v>
      </c>
      <c r="AB334" s="13">
        <v>1.99164129489</v>
      </c>
      <c r="AC334" s="13">
        <v>0.15697090392099999</v>
      </c>
    </row>
    <row r="335" spans="10:29">
      <c r="J335" s="11" t="s">
        <v>45</v>
      </c>
      <c r="K335" s="11" t="s">
        <v>542</v>
      </c>
      <c r="L335" s="11" t="s">
        <v>47</v>
      </c>
      <c r="M335" s="11" t="s">
        <v>732</v>
      </c>
      <c r="N335" s="25"/>
      <c r="O335" s="25"/>
      <c r="P335" s="12">
        <v>332</v>
      </c>
      <c r="Q335" s="12" t="s">
        <v>6</v>
      </c>
      <c r="R335" s="12" t="s">
        <v>1107</v>
      </c>
      <c r="S335" s="12" t="s">
        <v>7</v>
      </c>
      <c r="T335" s="12" t="s">
        <v>334</v>
      </c>
      <c r="U335" s="12" t="s">
        <v>528</v>
      </c>
      <c r="V335" s="12" t="s">
        <v>1136</v>
      </c>
      <c r="W335" s="12" t="s">
        <v>656</v>
      </c>
      <c r="X335" s="12" t="s">
        <v>339</v>
      </c>
      <c r="Y335" s="12" t="s">
        <v>1027</v>
      </c>
      <c r="Z335" s="12" t="s">
        <v>9</v>
      </c>
      <c r="AA335" s="12" t="s">
        <v>10</v>
      </c>
      <c r="AB335" s="13">
        <v>3.7828192597100001</v>
      </c>
      <c r="AC335" s="13">
        <v>0.301573254811</v>
      </c>
    </row>
    <row r="336" spans="10:29">
      <c r="J336" s="11" t="s">
        <v>392</v>
      </c>
      <c r="K336" s="11" t="s">
        <v>689</v>
      </c>
      <c r="L336" s="11" t="s">
        <v>1445</v>
      </c>
      <c r="M336" s="11" t="s">
        <v>1098</v>
      </c>
      <c r="N336" s="25"/>
      <c r="O336" s="25"/>
      <c r="P336" s="12">
        <v>346</v>
      </c>
      <c r="Q336" s="12" t="s">
        <v>6</v>
      </c>
      <c r="R336" s="12" t="s">
        <v>1107</v>
      </c>
      <c r="S336" s="12" t="s">
        <v>7</v>
      </c>
      <c r="T336" s="12" t="s">
        <v>334</v>
      </c>
      <c r="U336" s="12" t="s">
        <v>528</v>
      </c>
      <c r="V336" s="12" t="s">
        <v>354</v>
      </c>
      <c r="W336" s="12" t="s">
        <v>663</v>
      </c>
      <c r="X336" s="12" t="s">
        <v>355</v>
      </c>
      <c r="Y336" s="12" t="s">
        <v>1041</v>
      </c>
      <c r="Z336" s="12" t="s">
        <v>9</v>
      </c>
      <c r="AA336" s="12" t="s">
        <v>10</v>
      </c>
      <c r="AB336" s="13">
        <v>2.8305052348899999</v>
      </c>
      <c r="AC336" s="13">
        <v>0.27904479780500002</v>
      </c>
    </row>
    <row r="337" spans="10:29">
      <c r="J337" s="11" t="s">
        <v>218</v>
      </c>
      <c r="K337" s="11" t="s">
        <v>617</v>
      </c>
      <c r="L337" s="11" t="s">
        <v>1393</v>
      </c>
      <c r="M337" s="11" t="s">
        <v>934</v>
      </c>
      <c r="N337" s="25"/>
      <c r="O337" s="25"/>
      <c r="P337" s="12">
        <v>335</v>
      </c>
      <c r="Q337" s="12" t="s">
        <v>6</v>
      </c>
      <c r="R337" s="12" t="s">
        <v>1107</v>
      </c>
      <c r="S337" s="12" t="s">
        <v>7</v>
      </c>
      <c r="T337" s="12" t="s">
        <v>334</v>
      </c>
      <c r="U337" s="12" t="s">
        <v>528</v>
      </c>
      <c r="V337" s="12" t="s">
        <v>342</v>
      </c>
      <c r="W337" s="12" t="s">
        <v>657</v>
      </c>
      <c r="X337" s="12" t="s">
        <v>343</v>
      </c>
      <c r="Y337" s="12" t="s">
        <v>1030</v>
      </c>
      <c r="Z337" s="12" t="s">
        <v>9</v>
      </c>
      <c r="AA337" s="12" t="s">
        <v>10</v>
      </c>
      <c r="AB337" s="13">
        <v>3.2759792816000002</v>
      </c>
      <c r="AC337" s="13">
        <v>0.41175845939599998</v>
      </c>
    </row>
    <row r="338" spans="10:29">
      <c r="J338" s="11" t="s">
        <v>218</v>
      </c>
      <c r="K338" s="11" t="s">
        <v>617</v>
      </c>
      <c r="L338" s="11" t="s">
        <v>257</v>
      </c>
      <c r="M338" s="11" t="s">
        <v>933</v>
      </c>
      <c r="N338" s="25"/>
      <c r="O338" s="25"/>
      <c r="P338" s="12">
        <v>350</v>
      </c>
      <c r="Q338" s="12" t="s">
        <v>6</v>
      </c>
      <c r="R338" s="12" t="s">
        <v>1107</v>
      </c>
      <c r="S338" s="12" t="s">
        <v>7</v>
      </c>
      <c r="T338" s="12" t="s">
        <v>334</v>
      </c>
      <c r="U338" s="12" t="s">
        <v>528</v>
      </c>
      <c r="V338" s="12" t="s">
        <v>358</v>
      </c>
      <c r="W338" s="12" t="s">
        <v>666</v>
      </c>
      <c r="X338" s="12" t="s">
        <v>359</v>
      </c>
      <c r="Y338" s="12" t="s">
        <v>1045</v>
      </c>
      <c r="Z338" s="12" t="s">
        <v>9</v>
      </c>
      <c r="AA338" s="12" t="s">
        <v>10</v>
      </c>
      <c r="AB338" s="13">
        <v>3.1541989830600001</v>
      </c>
      <c r="AC338" s="13">
        <v>0.31541845993299999</v>
      </c>
    </row>
    <row r="339" spans="10:29">
      <c r="J339" s="11" t="s">
        <v>218</v>
      </c>
      <c r="K339" s="11" t="s">
        <v>617</v>
      </c>
      <c r="L339" s="11" t="s">
        <v>219</v>
      </c>
      <c r="M339" s="11" t="s">
        <v>935</v>
      </c>
      <c r="N339" s="25"/>
      <c r="O339" s="25"/>
      <c r="P339" s="12">
        <v>351</v>
      </c>
      <c r="Q339" s="12" t="s">
        <v>6</v>
      </c>
      <c r="R339" s="12" t="s">
        <v>1107</v>
      </c>
      <c r="S339" s="12" t="s">
        <v>7</v>
      </c>
      <c r="T339" s="12" t="s">
        <v>334</v>
      </c>
      <c r="U339" s="12" t="s">
        <v>528</v>
      </c>
      <c r="V339" s="12" t="s">
        <v>358</v>
      </c>
      <c r="W339" s="12" t="s">
        <v>666</v>
      </c>
      <c r="X339" s="12" t="s">
        <v>360</v>
      </c>
      <c r="Y339" s="12" t="s">
        <v>1046</v>
      </c>
      <c r="Z339" s="12" t="s">
        <v>9</v>
      </c>
      <c r="AA339" s="12" t="s">
        <v>10</v>
      </c>
      <c r="AB339" s="13">
        <v>2.4172903736700002</v>
      </c>
      <c r="AC339" s="13">
        <v>8.7758537073800005E-2</v>
      </c>
    </row>
    <row r="340" spans="10:29">
      <c r="J340" s="11" t="s">
        <v>366</v>
      </c>
      <c r="K340" s="11" t="s">
        <v>668</v>
      </c>
      <c r="L340" s="11" t="s">
        <v>367</v>
      </c>
      <c r="M340" s="11" t="s">
        <v>1052</v>
      </c>
      <c r="N340" s="25"/>
      <c r="O340" s="25"/>
      <c r="P340" s="12">
        <v>333</v>
      </c>
      <c r="Q340" s="12" t="s">
        <v>6</v>
      </c>
      <c r="R340" s="12" t="s">
        <v>1107</v>
      </c>
      <c r="S340" s="12" t="s">
        <v>7</v>
      </c>
      <c r="T340" s="12" t="s">
        <v>334</v>
      </c>
      <c r="U340" s="12" t="s">
        <v>528</v>
      </c>
      <c r="V340" s="12" t="s">
        <v>1136</v>
      </c>
      <c r="W340" s="12" t="s">
        <v>656</v>
      </c>
      <c r="X340" s="12" t="s">
        <v>340</v>
      </c>
      <c r="Y340" s="12" t="s">
        <v>1028</v>
      </c>
      <c r="Z340" s="12" t="s">
        <v>9</v>
      </c>
      <c r="AA340" s="12" t="s">
        <v>10</v>
      </c>
      <c r="AB340" s="13">
        <v>2.48667041134</v>
      </c>
      <c r="AC340" s="13">
        <v>0.24208911824000001</v>
      </c>
    </row>
    <row r="341" spans="10:29">
      <c r="J341" s="11" t="s">
        <v>366</v>
      </c>
      <c r="K341" s="11" t="s">
        <v>668</v>
      </c>
      <c r="L341" s="11" t="s">
        <v>369</v>
      </c>
      <c r="M341" s="11" t="s">
        <v>1053</v>
      </c>
      <c r="N341" s="25"/>
      <c r="O341" s="25"/>
      <c r="P341" s="12">
        <v>342</v>
      </c>
      <c r="Q341" s="12" t="s">
        <v>6</v>
      </c>
      <c r="R341" s="12" t="s">
        <v>1107</v>
      </c>
      <c r="S341" s="12" t="s">
        <v>7</v>
      </c>
      <c r="T341" s="12" t="s">
        <v>334</v>
      </c>
      <c r="U341" s="12" t="s">
        <v>528</v>
      </c>
      <c r="V341" s="12" t="s">
        <v>1146</v>
      </c>
      <c r="W341" s="12" t="s">
        <v>660</v>
      </c>
      <c r="X341" s="12" t="s">
        <v>1146</v>
      </c>
      <c r="Y341" s="12" t="s">
        <v>1037</v>
      </c>
      <c r="Z341" s="12" t="s">
        <v>9</v>
      </c>
      <c r="AA341" s="12" t="s">
        <v>10</v>
      </c>
      <c r="AB341" s="13">
        <v>1.2716810437099999</v>
      </c>
      <c r="AC341" s="13">
        <v>6.5904493206199996E-2</v>
      </c>
    </row>
    <row r="342" spans="10:29">
      <c r="J342" s="11" t="s">
        <v>366</v>
      </c>
      <c r="K342" s="11" t="s">
        <v>668</v>
      </c>
      <c r="L342" s="11" t="s">
        <v>370</v>
      </c>
      <c r="M342" s="11" t="s">
        <v>1054</v>
      </c>
      <c r="N342" s="25"/>
      <c r="O342" s="25"/>
      <c r="P342" s="12">
        <v>343</v>
      </c>
      <c r="Q342" s="12" t="s">
        <v>6</v>
      </c>
      <c r="R342" s="12" t="s">
        <v>1107</v>
      </c>
      <c r="S342" s="12" t="s">
        <v>7</v>
      </c>
      <c r="T342" s="12" t="s">
        <v>334</v>
      </c>
      <c r="U342" s="12" t="s">
        <v>528</v>
      </c>
      <c r="V342" s="12" t="s">
        <v>368</v>
      </c>
      <c r="W342" s="12" t="s">
        <v>661</v>
      </c>
      <c r="X342" s="12" t="s">
        <v>1424</v>
      </c>
      <c r="Y342" s="12" t="s">
        <v>1038</v>
      </c>
      <c r="Z342" s="12" t="s">
        <v>9</v>
      </c>
      <c r="AA342" s="12" t="s">
        <v>10</v>
      </c>
      <c r="AB342" s="13">
        <v>2.1187890301699999</v>
      </c>
      <c r="AC342" s="13">
        <v>0.112961324542</v>
      </c>
    </row>
    <row r="343" spans="10:29">
      <c r="J343" s="11" t="s">
        <v>220</v>
      </c>
      <c r="K343" s="11" t="s">
        <v>618</v>
      </c>
      <c r="L343" s="11" t="s">
        <v>1394</v>
      </c>
      <c r="M343" s="11" t="s">
        <v>936</v>
      </c>
      <c r="N343" s="25"/>
      <c r="O343" s="25"/>
      <c r="P343" s="12">
        <v>330</v>
      </c>
      <c r="Q343" s="12" t="s">
        <v>6</v>
      </c>
      <c r="R343" s="12" t="s">
        <v>1107</v>
      </c>
      <c r="S343" s="12" t="s">
        <v>7</v>
      </c>
      <c r="T343" s="12" t="s">
        <v>334</v>
      </c>
      <c r="U343" s="12" t="s">
        <v>528</v>
      </c>
      <c r="V343" s="12" t="s">
        <v>335</v>
      </c>
      <c r="W343" s="12" t="s">
        <v>655</v>
      </c>
      <c r="X343" s="12" t="s">
        <v>337</v>
      </c>
      <c r="Y343" s="12" t="s">
        <v>1025</v>
      </c>
      <c r="Z343" s="12" t="s">
        <v>9</v>
      </c>
      <c r="AA343" s="12" t="s">
        <v>10</v>
      </c>
      <c r="AB343" s="13">
        <v>2.3860552377199999</v>
      </c>
      <c r="AC343" s="13">
        <v>0.257746492715</v>
      </c>
    </row>
    <row r="344" spans="10:29">
      <c r="J344" s="11" t="s">
        <v>221</v>
      </c>
      <c r="K344" s="11" t="s">
        <v>619</v>
      </c>
      <c r="L344" s="11" t="s">
        <v>1395</v>
      </c>
      <c r="M344" s="11" t="s">
        <v>938</v>
      </c>
      <c r="N344" s="25"/>
      <c r="O344" s="25"/>
      <c r="P344" s="12">
        <v>352</v>
      </c>
      <c r="Q344" s="12" t="s">
        <v>6</v>
      </c>
      <c r="R344" s="12" t="s">
        <v>1107</v>
      </c>
      <c r="S344" s="12" t="s">
        <v>7</v>
      </c>
      <c r="T344" s="12" t="s">
        <v>334</v>
      </c>
      <c r="U344" s="12" t="s">
        <v>528</v>
      </c>
      <c r="V344" s="12" t="s">
        <v>358</v>
      </c>
      <c r="W344" s="12" t="s">
        <v>666</v>
      </c>
      <c r="X344" s="12" t="s">
        <v>361</v>
      </c>
      <c r="Y344" s="12" t="s">
        <v>1047</v>
      </c>
      <c r="Z344" s="12" t="s">
        <v>9</v>
      </c>
      <c r="AA344" s="12" t="s">
        <v>10</v>
      </c>
      <c r="AB344" s="13">
        <v>1.91842121234</v>
      </c>
      <c r="AC344" s="13">
        <v>9.5679955247000001E-2</v>
      </c>
    </row>
    <row r="345" spans="10:29">
      <c r="J345" s="11" t="s">
        <v>221</v>
      </c>
      <c r="K345" s="11" t="s">
        <v>619</v>
      </c>
      <c r="L345" s="11" t="s">
        <v>222</v>
      </c>
      <c r="M345" s="11" t="s">
        <v>937</v>
      </c>
      <c r="N345" s="25"/>
      <c r="O345" s="25"/>
      <c r="P345" s="12">
        <v>345</v>
      </c>
      <c r="Q345" s="12" t="s">
        <v>6</v>
      </c>
      <c r="R345" s="12" t="s">
        <v>1107</v>
      </c>
      <c r="S345" s="12" t="s">
        <v>7</v>
      </c>
      <c r="T345" s="12" t="s">
        <v>334</v>
      </c>
      <c r="U345" s="12" t="s">
        <v>528</v>
      </c>
      <c r="V345" s="12" t="s">
        <v>351</v>
      </c>
      <c r="W345" s="12" t="s">
        <v>662</v>
      </c>
      <c r="X345" s="12" t="s">
        <v>353</v>
      </c>
      <c r="Y345" s="12" t="s">
        <v>1040</v>
      </c>
      <c r="Z345" s="12" t="s">
        <v>9</v>
      </c>
      <c r="AA345" s="12" t="s">
        <v>10</v>
      </c>
      <c r="AB345" s="13">
        <v>2.2895154677699998</v>
      </c>
      <c r="AC345" s="13">
        <v>0.19297025707599999</v>
      </c>
    </row>
    <row r="346" spans="10:29">
      <c r="J346" s="11" t="s">
        <v>215</v>
      </c>
      <c r="K346" s="11" t="s">
        <v>620</v>
      </c>
      <c r="L346" s="11" t="s">
        <v>1396</v>
      </c>
      <c r="M346" s="11" t="s">
        <v>940</v>
      </c>
      <c r="N346" s="25"/>
      <c r="O346" s="25"/>
      <c r="P346" s="12">
        <v>358</v>
      </c>
      <c r="Q346" s="12" t="s">
        <v>6</v>
      </c>
      <c r="R346" s="12" t="s">
        <v>1107</v>
      </c>
      <c r="S346" s="12" t="s">
        <v>7</v>
      </c>
      <c r="T346" s="12" t="s">
        <v>334</v>
      </c>
      <c r="U346" s="12" t="s">
        <v>528</v>
      </c>
      <c r="V346" s="12" t="s">
        <v>366</v>
      </c>
      <c r="W346" s="12" t="s">
        <v>668</v>
      </c>
      <c r="X346" s="12" t="s">
        <v>369</v>
      </c>
      <c r="Y346" s="12" t="s">
        <v>1053</v>
      </c>
      <c r="Z346" s="12" t="s">
        <v>9</v>
      </c>
      <c r="AA346" s="12" t="s">
        <v>10</v>
      </c>
      <c r="AB346" s="13">
        <v>2.3857273495000002</v>
      </c>
      <c r="AC346" s="13">
        <v>0.108624116378</v>
      </c>
    </row>
    <row r="347" spans="10:29">
      <c r="J347" s="11" t="s">
        <v>215</v>
      </c>
      <c r="K347" s="11" t="s">
        <v>620</v>
      </c>
      <c r="L347" s="11" t="s">
        <v>216</v>
      </c>
      <c r="M347" s="11" t="s">
        <v>939</v>
      </c>
      <c r="N347" s="25"/>
      <c r="O347" s="25"/>
      <c r="P347" s="12">
        <v>354</v>
      </c>
      <c r="Q347" s="12" t="s">
        <v>6</v>
      </c>
      <c r="R347" s="12" t="s">
        <v>1107</v>
      </c>
      <c r="S347" s="12" t="s">
        <v>7</v>
      </c>
      <c r="T347" s="12" t="s">
        <v>334</v>
      </c>
      <c r="U347" s="12" t="s">
        <v>528</v>
      </c>
      <c r="V347" s="12" t="s">
        <v>363</v>
      </c>
      <c r="W347" s="12" t="s">
        <v>667</v>
      </c>
      <c r="X347" s="12" t="s">
        <v>364</v>
      </c>
      <c r="Y347" s="12" t="s">
        <v>1049</v>
      </c>
      <c r="Z347" s="12" t="s">
        <v>9</v>
      </c>
      <c r="AA347" s="12" t="s">
        <v>10</v>
      </c>
      <c r="AB347" s="13">
        <v>3.9806023310700001</v>
      </c>
      <c r="AC347" s="13">
        <v>0.32879839333100003</v>
      </c>
    </row>
    <row r="348" spans="10:29">
      <c r="J348" s="11" t="s">
        <v>215</v>
      </c>
      <c r="K348" s="11" t="s">
        <v>620</v>
      </c>
      <c r="L348" s="11" t="s">
        <v>217</v>
      </c>
      <c r="M348" s="11" t="s">
        <v>941</v>
      </c>
      <c r="N348" s="25"/>
      <c r="O348" s="25"/>
      <c r="P348" s="12">
        <v>340</v>
      </c>
      <c r="Q348" s="12" t="s">
        <v>6</v>
      </c>
      <c r="R348" s="12" t="s">
        <v>1107</v>
      </c>
      <c r="S348" s="12" t="s">
        <v>7</v>
      </c>
      <c r="T348" s="12" t="s">
        <v>334</v>
      </c>
      <c r="U348" s="12" t="s">
        <v>528</v>
      </c>
      <c r="V348" s="12" t="s">
        <v>289</v>
      </c>
      <c r="W348" s="12" t="s">
        <v>659</v>
      </c>
      <c r="X348" s="12" t="s">
        <v>349</v>
      </c>
      <c r="Y348" s="12" t="s">
        <v>1035</v>
      </c>
      <c r="Z348" s="12" t="s">
        <v>9</v>
      </c>
      <c r="AA348" s="12" t="s">
        <v>10</v>
      </c>
      <c r="AB348" s="13">
        <v>1.2629333251099999</v>
      </c>
      <c r="AC348" s="13">
        <v>5.3265392254699999E-2</v>
      </c>
    </row>
    <row r="349" spans="10:29">
      <c r="J349" s="11" t="s">
        <v>209</v>
      </c>
      <c r="K349" s="11" t="s">
        <v>597</v>
      </c>
      <c r="L349" s="11" t="s">
        <v>1376</v>
      </c>
      <c r="M349" s="11" t="s">
        <v>882</v>
      </c>
      <c r="N349" s="25"/>
      <c r="O349" s="25"/>
      <c r="P349" s="12">
        <v>336</v>
      </c>
      <c r="Q349" s="12" t="s">
        <v>6</v>
      </c>
      <c r="R349" s="12" t="s">
        <v>1107</v>
      </c>
      <c r="S349" s="12" t="s">
        <v>7</v>
      </c>
      <c r="T349" s="12" t="s">
        <v>334</v>
      </c>
      <c r="U349" s="12" t="s">
        <v>528</v>
      </c>
      <c r="V349" s="12" t="s">
        <v>342</v>
      </c>
      <c r="W349" s="12" t="s">
        <v>657</v>
      </c>
      <c r="X349" s="12" t="s">
        <v>344</v>
      </c>
      <c r="Y349" s="12" t="s">
        <v>1031</v>
      </c>
      <c r="Z349" s="12" t="s">
        <v>9</v>
      </c>
      <c r="AA349" s="12" t="s">
        <v>10</v>
      </c>
      <c r="AB349" s="13">
        <v>3.5392324149799999</v>
      </c>
      <c r="AC349" s="13">
        <v>0.43434133033700001</v>
      </c>
    </row>
    <row r="350" spans="10:29">
      <c r="J350" s="11" t="s">
        <v>209</v>
      </c>
      <c r="K350" s="11" t="s">
        <v>597</v>
      </c>
      <c r="L350" s="11" t="s">
        <v>210</v>
      </c>
      <c r="M350" s="11" t="s">
        <v>881</v>
      </c>
      <c r="N350" s="25"/>
      <c r="O350" s="25"/>
      <c r="P350" s="12">
        <v>353</v>
      </c>
      <c r="Q350" s="12" t="s">
        <v>6</v>
      </c>
      <c r="R350" s="12" t="s">
        <v>1107</v>
      </c>
      <c r="S350" s="12" t="s">
        <v>7</v>
      </c>
      <c r="T350" s="12" t="s">
        <v>334</v>
      </c>
      <c r="U350" s="12" t="s">
        <v>528</v>
      </c>
      <c r="V350" s="12" t="s">
        <v>358</v>
      </c>
      <c r="W350" s="12" t="s">
        <v>666</v>
      </c>
      <c r="X350" s="12" t="s">
        <v>362</v>
      </c>
      <c r="Y350" s="12" t="s">
        <v>1048</v>
      </c>
      <c r="Z350" s="12" t="s">
        <v>9</v>
      </c>
      <c r="AA350" s="12" t="s">
        <v>10</v>
      </c>
      <c r="AB350" s="13">
        <v>2.6114991056800001</v>
      </c>
      <c r="AC350" s="13">
        <v>0.178806244483</v>
      </c>
    </row>
    <row r="351" spans="10:29">
      <c r="J351" s="11" t="s">
        <v>416</v>
      </c>
      <c r="K351" s="11" t="s">
        <v>690</v>
      </c>
      <c r="L351" s="11" t="s">
        <v>1446</v>
      </c>
      <c r="M351" s="11" t="s">
        <v>1100</v>
      </c>
      <c r="N351" s="25"/>
      <c r="O351" s="25"/>
      <c r="P351" s="12">
        <v>341</v>
      </c>
      <c r="Q351" s="12" t="s">
        <v>6</v>
      </c>
      <c r="R351" s="12" t="s">
        <v>1107</v>
      </c>
      <c r="S351" s="12" t="s">
        <v>7</v>
      </c>
      <c r="T351" s="12" t="s">
        <v>334</v>
      </c>
      <c r="U351" s="12" t="s">
        <v>528</v>
      </c>
      <c r="V351" s="12" t="s">
        <v>289</v>
      </c>
      <c r="W351" s="12" t="s">
        <v>659</v>
      </c>
      <c r="X351" s="12" t="s">
        <v>350</v>
      </c>
      <c r="Y351" s="12" t="s">
        <v>1036</v>
      </c>
      <c r="Z351" s="12" t="s">
        <v>9</v>
      </c>
      <c r="AA351" s="12" t="s">
        <v>10</v>
      </c>
      <c r="AB351" s="13">
        <v>2.8884736156800002</v>
      </c>
      <c r="AC351" s="13">
        <v>0.30774993981600002</v>
      </c>
    </row>
    <row r="352" spans="10:29">
      <c r="J352" s="11" t="s">
        <v>416</v>
      </c>
      <c r="K352" s="11" t="s">
        <v>690</v>
      </c>
      <c r="L352" s="11" t="s">
        <v>417</v>
      </c>
      <c r="M352" s="11" t="s">
        <v>1099</v>
      </c>
      <c r="N352" s="25"/>
      <c r="O352" s="25"/>
      <c r="P352" s="12">
        <v>349</v>
      </c>
      <c r="Q352" s="12" t="s">
        <v>6</v>
      </c>
      <c r="R352" s="12" t="s">
        <v>1107</v>
      </c>
      <c r="S352" s="12" t="s">
        <v>7</v>
      </c>
      <c r="T352" s="12" t="s">
        <v>334</v>
      </c>
      <c r="U352" s="12" t="s">
        <v>528</v>
      </c>
      <c r="V352" s="12" t="s">
        <v>664</v>
      </c>
      <c r="W352" s="12" t="s">
        <v>665</v>
      </c>
      <c r="X352" s="12" t="s">
        <v>1425</v>
      </c>
      <c r="Y352" s="12" t="s">
        <v>1044</v>
      </c>
      <c r="Z352" s="12" t="s">
        <v>9</v>
      </c>
      <c r="AA352" s="12" t="s">
        <v>10</v>
      </c>
      <c r="AB352" s="13">
        <v>3.0866095284799999</v>
      </c>
      <c r="AC352" s="13">
        <v>0.21898382924500001</v>
      </c>
    </row>
    <row r="353" spans="10:29">
      <c r="J353" s="11" t="s">
        <v>418</v>
      </c>
      <c r="K353" s="11" t="s">
        <v>691</v>
      </c>
      <c r="L353" s="11" t="s">
        <v>1447</v>
      </c>
      <c r="M353" s="11" t="s">
        <v>1101</v>
      </c>
      <c r="N353" s="25"/>
      <c r="O353" s="25"/>
      <c r="P353" s="12">
        <v>355</v>
      </c>
      <c r="Q353" s="12" t="s">
        <v>6</v>
      </c>
      <c r="R353" s="12" t="s">
        <v>1107</v>
      </c>
      <c r="S353" s="12" t="s">
        <v>7</v>
      </c>
      <c r="T353" s="12" t="s">
        <v>334</v>
      </c>
      <c r="U353" s="12" t="s">
        <v>528</v>
      </c>
      <c r="V353" s="12" t="s">
        <v>363</v>
      </c>
      <c r="W353" s="12" t="s">
        <v>667</v>
      </c>
      <c r="X353" s="12" t="s">
        <v>1426</v>
      </c>
      <c r="Y353" s="12" t="s">
        <v>1050</v>
      </c>
      <c r="Z353" s="12" t="s">
        <v>9</v>
      </c>
      <c r="AA353" s="12" t="s">
        <v>10</v>
      </c>
      <c r="AB353" s="13">
        <v>3.59137206721</v>
      </c>
      <c r="AC353" s="13">
        <v>0.42889590747099998</v>
      </c>
    </row>
    <row r="354" spans="10:29">
      <c r="J354" s="11" t="s">
        <v>418</v>
      </c>
      <c r="K354" s="11" t="s">
        <v>691</v>
      </c>
      <c r="L354" s="11" t="s">
        <v>419</v>
      </c>
      <c r="M354" s="11" t="s">
        <v>1102</v>
      </c>
      <c r="N354" s="25"/>
      <c r="O354" s="25"/>
      <c r="P354" s="12">
        <v>347</v>
      </c>
      <c r="Q354" s="12" t="s">
        <v>6</v>
      </c>
      <c r="R354" s="12" t="s">
        <v>1107</v>
      </c>
      <c r="S354" s="12" t="s">
        <v>7</v>
      </c>
      <c r="T354" s="12" t="s">
        <v>334</v>
      </c>
      <c r="U354" s="12" t="s">
        <v>528</v>
      </c>
      <c r="V354" s="12" t="s">
        <v>354</v>
      </c>
      <c r="W354" s="12" t="s">
        <v>663</v>
      </c>
      <c r="X354" s="12" t="s">
        <v>356</v>
      </c>
      <c r="Y354" s="12" t="s">
        <v>1042</v>
      </c>
      <c r="Z354" s="12" t="s">
        <v>9</v>
      </c>
      <c r="AA354" s="12" t="s">
        <v>10</v>
      </c>
      <c r="AB354" s="13">
        <v>2.8284175067600001</v>
      </c>
      <c r="AC354" s="13">
        <v>0.31662370520799998</v>
      </c>
    </row>
    <row r="355" spans="10:29">
      <c r="J355" s="11" t="s">
        <v>48</v>
      </c>
      <c r="K355" s="11" t="s">
        <v>543</v>
      </c>
      <c r="L355" s="11" t="s">
        <v>1345</v>
      </c>
      <c r="M355" s="11" t="s">
        <v>387</v>
      </c>
      <c r="N355" s="25"/>
      <c r="O355" s="25"/>
      <c r="P355" s="12">
        <v>338</v>
      </c>
      <c r="Q355" s="12" t="s">
        <v>6</v>
      </c>
      <c r="R355" s="12" t="s">
        <v>1107</v>
      </c>
      <c r="S355" s="12" t="s">
        <v>7</v>
      </c>
      <c r="T355" s="12" t="s">
        <v>334</v>
      </c>
      <c r="U355" s="12" t="s">
        <v>528</v>
      </c>
      <c r="V355" s="12" t="s">
        <v>346</v>
      </c>
      <c r="W355" s="12" t="s">
        <v>658</v>
      </c>
      <c r="X355" s="12" t="s">
        <v>347</v>
      </c>
      <c r="Y355" s="12" t="s">
        <v>1033</v>
      </c>
      <c r="Z355" s="12" t="s">
        <v>9</v>
      </c>
      <c r="AA355" s="12" t="s">
        <v>10</v>
      </c>
      <c r="AB355" s="13">
        <v>3.0188224046599998</v>
      </c>
      <c r="AC355" s="13">
        <v>0.32360021103600001</v>
      </c>
    </row>
    <row r="356" spans="10:29">
      <c r="J356" s="11" t="s">
        <v>48</v>
      </c>
      <c r="K356" s="11" t="s">
        <v>543</v>
      </c>
      <c r="L356" s="11" t="s">
        <v>49</v>
      </c>
      <c r="M356" s="11" t="s">
        <v>420</v>
      </c>
      <c r="N356" s="25"/>
      <c r="O356" s="25"/>
      <c r="P356" s="12">
        <v>348</v>
      </c>
      <c r="Q356" s="12" t="s">
        <v>6</v>
      </c>
      <c r="R356" s="12" t="s">
        <v>1107</v>
      </c>
      <c r="S356" s="12" t="s">
        <v>7</v>
      </c>
      <c r="T356" s="12" t="s">
        <v>334</v>
      </c>
      <c r="U356" s="12" t="s">
        <v>528</v>
      </c>
      <c r="V356" s="12" t="s">
        <v>354</v>
      </c>
      <c r="W356" s="12" t="s">
        <v>663</v>
      </c>
      <c r="X356" s="12" t="s">
        <v>357</v>
      </c>
      <c r="Y356" s="12" t="s">
        <v>1043</v>
      </c>
      <c r="Z356" s="12" t="s">
        <v>9</v>
      </c>
      <c r="AA356" s="12" t="s">
        <v>10</v>
      </c>
      <c r="AB356" s="13">
        <v>3.4069997652400001</v>
      </c>
      <c r="AC356" s="13">
        <v>0.41343975721600001</v>
      </c>
    </row>
    <row r="357" spans="10:29">
      <c r="J357" s="11" t="s">
        <v>48</v>
      </c>
      <c r="K357" s="11" t="s">
        <v>543</v>
      </c>
      <c r="L357" s="11" t="s">
        <v>51</v>
      </c>
      <c r="M357" s="11" t="s">
        <v>377</v>
      </c>
      <c r="N357" s="25"/>
      <c r="O357" s="25"/>
      <c r="P357" s="12">
        <v>362</v>
      </c>
      <c r="Q357" s="12" t="s">
        <v>6</v>
      </c>
      <c r="R357" s="12" t="s">
        <v>1107</v>
      </c>
      <c r="S357" s="12" t="s">
        <v>7</v>
      </c>
      <c r="T357" s="12" t="s">
        <v>334</v>
      </c>
      <c r="U357" s="12" t="s">
        <v>528</v>
      </c>
      <c r="V357" s="12" t="s">
        <v>373</v>
      </c>
      <c r="W357" s="12" t="s">
        <v>670</v>
      </c>
      <c r="X357" s="12" t="s">
        <v>374</v>
      </c>
      <c r="Y357" s="12" t="s">
        <v>1057</v>
      </c>
      <c r="Z357" s="12" t="s">
        <v>9</v>
      </c>
      <c r="AA357" s="12" t="s">
        <v>10</v>
      </c>
      <c r="AB357" s="13">
        <v>0.94702747902499995</v>
      </c>
      <c r="AC357" s="13">
        <v>2.1268282916100001E-2</v>
      </c>
    </row>
    <row r="358" spans="10:29">
      <c r="J358" s="11" t="s">
        <v>48</v>
      </c>
      <c r="K358" s="11" t="s">
        <v>543</v>
      </c>
      <c r="L358" s="11" t="s">
        <v>734</v>
      </c>
      <c r="M358" s="11" t="s">
        <v>380</v>
      </c>
      <c r="N358" s="25"/>
      <c r="O358" s="25"/>
      <c r="P358" s="12">
        <v>359</v>
      </c>
      <c r="Q358" s="12" t="s">
        <v>6</v>
      </c>
      <c r="R358" s="12" t="s">
        <v>1107</v>
      </c>
      <c r="S358" s="12" t="s">
        <v>7</v>
      </c>
      <c r="T358" s="12" t="s">
        <v>334</v>
      </c>
      <c r="U358" s="12" t="s">
        <v>528</v>
      </c>
      <c r="V358" s="12" t="s">
        <v>366</v>
      </c>
      <c r="W358" s="12" t="s">
        <v>668</v>
      </c>
      <c r="X358" s="12" t="s">
        <v>370</v>
      </c>
      <c r="Y358" s="12" t="s">
        <v>1054</v>
      </c>
      <c r="Z358" s="12" t="s">
        <v>9</v>
      </c>
      <c r="AA358" s="12" t="s">
        <v>10</v>
      </c>
      <c r="AB358" s="13">
        <v>2.3649456689199999</v>
      </c>
      <c r="AC358" s="13">
        <v>0.17490552378599999</v>
      </c>
    </row>
    <row r="359" spans="10:29">
      <c r="J359" s="11" t="s">
        <v>48</v>
      </c>
      <c r="K359" s="11" t="s">
        <v>543</v>
      </c>
      <c r="L359" s="11" t="s">
        <v>735</v>
      </c>
      <c r="M359" s="11" t="s">
        <v>384</v>
      </c>
      <c r="N359" s="25"/>
      <c r="O359" s="25"/>
      <c r="P359" s="12">
        <v>339</v>
      </c>
      <c r="Q359" s="12" t="s">
        <v>6</v>
      </c>
      <c r="R359" s="12" t="s">
        <v>1107</v>
      </c>
      <c r="S359" s="12" t="s">
        <v>7</v>
      </c>
      <c r="T359" s="12" t="s">
        <v>334</v>
      </c>
      <c r="U359" s="12" t="s">
        <v>528</v>
      </c>
      <c r="V359" s="12" t="s">
        <v>346</v>
      </c>
      <c r="W359" s="12" t="s">
        <v>658</v>
      </c>
      <c r="X359" s="12" t="s">
        <v>348</v>
      </c>
      <c r="Y359" s="12" t="s">
        <v>1034</v>
      </c>
      <c r="Z359" s="12" t="s">
        <v>9</v>
      </c>
      <c r="AA359" s="12" t="s">
        <v>10</v>
      </c>
      <c r="AB359" s="13">
        <v>2.5006816845199999</v>
      </c>
      <c r="AC359" s="13">
        <v>0.23128808271500001</v>
      </c>
    </row>
    <row r="360" spans="10:29">
      <c r="J360" s="11" t="s">
        <v>48</v>
      </c>
      <c r="K360" s="11" t="s">
        <v>543</v>
      </c>
      <c r="L360" s="11" t="s">
        <v>50</v>
      </c>
      <c r="M360" s="11" t="s">
        <v>391</v>
      </c>
      <c r="N360" s="25"/>
      <c r="O360" s="25"/>
      <c r="P360" s="12">
        <v>360</v>
      </c>
      <c r="Q360" s="12" t="s">
        <v>6</v>
      </c>
      <c r="R360" s="12" t="s">
        <v>1107</v>
      </c>
      <c r="S360" s="12" t="s">
        <v>7</v>
      </c>
      <c r="T360" s="12" t="s">
        <v>334</v>
      </c>
      <c r="U360" s="12" t="s">
        <v>528</v>
      </c>
      <c r="V360" s="12" t="s">
        <v>371</v>
      </c>
      <c r="W360" s="12" t="s">
        <v>669</v>
      </c>
      <c r="X360" s="12" t="s">
        <v>372</v>
      </c>
      <c r="Y360" s="12" t="s">
        <v>1055</v>
      </c>
      <c r="Z360" s="12" t="s">
        <v>9</v>
      </c>
      <c r="AA360" s="12" t="s">
        <v>10</v>
      </c>
      <c r="AB360" s="13">
        <v>2.5832754328299998</v>
      </c>
      <c r="AC360" s="13">
        <v>0.22847033242500001</v>
      </c>
    </row>
    <row r="361" spans="10:29">
      <c r="J361" s="11" t="s">
        <v>52</v>
      </c>
      <c r="K361" s="11" t="s">
        <v>544</v>
      </c>
      <c r="L361" s="11" t="s">
        <v>1346</v>
      </c>
      <c r="M361" s="11" t="s">
        <v>738</v>
      </c>
      <c r="N361" s="25"/>
      <c r="O361" s="25"/>
      <c r="P361" s="12">
        <v>334</v>
      </c>
      <c r="Q361" s="12" t="s">
        <v>6</v>
      </c>
      <c r="R361" s="12" t="s">
        <v>1107</v>
      </c>
      <c r="S361" s="12" t="s">
        <v>7</v>
      </c>
      <c r="T361" s="12" t="s">
        <v>334</v>
      </c>
      <c r="U361" s="12" t="s">
        <v>528</v>
      </c>
      <c r="V361" s="12" t="s">
        <v>1136</v>
      </c>
      <c r="W361" s="12" t="s">
        <v>656</v>
      </c>
      <c r="X361" s="12" t="s">
        <v>341</v>
      </c>
      <c r="Y361" s="12" t="s">
        <v>1029</v>
      </c>
      <c r="Z361" s="12" t="s">
        <v>9</v>
      </c>
      <c r="AA361" s="12" t="s">
        <v>10</v>
      </c>
      <c r="AB361" s="13">
        <v>2.8522619314800002</v>
      </c>
      <c r="AC361" s="13">
        <v>0.316211099138</v>
      </c>
    </row>
    <row r="362" spans="10:29">
      <c r="J362" s="11" t="s">
        <v>52</v>
      </c>
      <c r="K362" s="11" t="s">
        <v>544</v>
      </c>
      <c r="L362" s="11" t="s">
        <v>737</v>
      </c>
      <c r="M362" s="11" t="s">
        <v>736</v>
      </c>
      <c r="N362" s="25"/>
      <c r="O362" s="25"/>
      <c r="P362" s="12">
        <v>361</v>
      </c>
      <c r="Q362" s="12" t="s">
        <v>6</v>
      </c>
      <c r="R362" s="12" t="s">
        <v>1107</v>
      </c>
      <c r="S362" s="12" t="s">
        <v>7</v>
      </c>
      <c r="T362" s="12" t="s">
        <v>334</v>
      </c>
      <c r="U362" s="12" t="s">
        <v>528</v>
      </c>
      <c r="V362" s="12" t="s">
        <v>371</v>
      </c>
      <c r="W362" s="12" t="s">
        <v>669</v>
      </c>
      <c r="X362" s="12" t="s">
        <v>1427</v>
      </c>
      <c r="Y362" s="12" t="s">
        <v>1056</v>
      </c>
      <c r="Z362" s="12" t="s">
        <v>9</v>
      </c>
      <c r="AA362" s="12" t="s">
        <v>10</v>
      </c>
      <c r="AB362" s="13">
        <v>1.4938415498299999</v>
      </c>
      <c r="AC362" s="13">
        <v>7.2781081531800004E-2</v>
      </c>
    </row>
    <row r="363" spans="10:29">
      <c r="J363" s="11" t="s">
        <v>295</v>
      </c>
      <c r="K363" s="11" t="s">
        <v>639</v>
      </c>
      <c r="L363" s="11" t="s">
        <v>296</v>
      </c>
      <c r="M363" s="11" t="s">
        <v>985</v>
      </c>
      <c r="N363" s="25"/>
      <c r="O363" s="25"/>
      <c r="P363" s="12">
        <v>331</v>
      </c>
      <c r="Q363" s="12" t="s">
        <v>6</v>
      </c>
      <c r="R363" s="12" t="s">
        <v>1107</v>
      </c>
      <c r="S363" s="12" t="s">
        <v>7</v>
      </c>
      <c r="T363" s="12" t="s">
        <v>334</v>
      </c>
      <c r="U363" s="12" t="s">
        <v>528</v>
      </c>
      <c r="V363" s="12" t="s">
        <v>335</v>
      </c>
      <c r="W363" s="12" t="s">
        <v>655</v>
      </c>
      <c r="X363" s="12" t="s">
        <v>338</v>
      </c>
      <c r="Y363" s="12" t="s">
        <v>1026</v>
      </c>
      <c r="Z363" s="12" t="s">
        <v>9</v>
      </c>
      <c r="AA363" s="12" t="s">
        <v>10</v>
      </c>
      <c r="AB363" s="13">
        <v>1.82174091321</v>
      </c>
      <c r="AC363" s="13">
        <v>0.162501553784</v>
      </c>
    </row>
    <row r="364" spans="10:29">
      <c r="J364" s="11" t="s">
        <v>295</v>
      </c>
      <c r="K364" s="11" t="s">
        <v>639</v>
      </c>
      <c r="L364" s="11" t="s">
        <v>297</v>
      </c>
      <c r="M364" s="11" t="s">
        <v>986</v>
      </c>
      <c r="N364" s="25"/>
      <c r="O364" s="25"/>
      <c r="P364" s="12">
        <v>363</v>
      </c>
      <c r="Q364" s="12" t="s">
        <v>6</v>
      </c>
      <c r="R364" s="12" t="s">
        <v>1107</v>
      </c>
      <c r="S364" s="12" t="s">
        <v>7</v>
      </c>
      <c r="T364" s="12" t="s">
        <v>334</v>
      </c>
      <c r="U364" s="12" t="s">
        <v>528</v>
      </c>
      <c r="V364" s="12" t="s">
        <v>373</v>
      </c>
      <c r="W364" s="12" t="s">
        <v>670</v>
      </c>
      <c r="X364" s="12" t="s">
        <v>375</v>
      </c>
      <c r="Y364" s="12" t="s">
        <v>1058</v>
      </c>
      <c r="Z364" s="12" t="s">
        <v>9</v>
      </c>
      <c r="AA364" s="12" t="s">
        <v>10</v>
      </c>
      <c r="AB364" s="13">
        <v>1.8652190415200001</v>
      </c>
      <c r="AC364" s="13">
        <v>4.3115819840300003E-2</v>
      </c>
    </row>
    <row r="365" spans="10:29">
      <c r="J365" s="11" t="s">
        <v>332</v>
      </c>
      <c r="K365" s="11" t="s">
        <v>654</v>
      </c>
      <c r="L365" s="11" t="s">
        <v>1422</v>
      </c>
      <c r="M365" s="11" t="s">
        <v>1023</v>
      </c>
      <c r="N365" s="25"/>
      <c r="O365" s="25"/>
      <c r="P365" s="12">
        <v>356</v>
      </c>
      <c r="Q365" s="12" t="s">
        <v>6</v>
      </c>
      <c r="R365" s="12" t="s">
        <v>1107</v>
      </c>
      <c r="S365" s="12" t="s">
        <v>7</v>
      </c>
      <c r="T365" s="12" t="s">
        <v>334</v>
      </c>
      <c r="U365" s="12" t="s">
        <v>528</v>
      </c>
      <c r="V365" s="12" t="s">
        <v>363</v>
      </c>
      <c r="W365" s="12" t="s">
        <v>667</v>
      </c>
      <c r="X365" s="12" t="s">
        <v>365</v>
      </c>
      <c r="Y365" s="12" t="s">
        <v>1051</v>
      </c>
      <c r="Z365" s="12" t="s">
        <v>9</v>
      </c>
      <c r="AA365" s="12" t="s">
        <v>10</v>
      </c>
      <c r="AB365" s="13">
        <v>2.0606656004500001</v>
      </c>
      <c r="AC365" s="13">
        <v>0.12146184615900001</v>
      </c>
    </row>
    <row r="366" spans="10:29">
      <c r="J366" s="11" t="s">
        <v>332</v>
      </c>
      <c r="K366" s="11" t="s">
        <v>654</v>
      </c>
      <c r="L366" s="11" t="s">
        <v>333</v>
      </c>
      <c r="M366" s="11" t="s">
        <v>1024</v>
      </c>
      <c r="N366" s="25"/>
      <c r="O366" s="25"/>
      <c r="P366" s="12">
        <v>364</v>
      </c>
      <c r="Q366" s="12" t="s">
        <v>6</v>
      </c>
      <c r="R366" s="12" t="s">
        <v>1107</v>
      </c>
      <c r="S366" s="12" t="s">
        <v>7</v>
      </c>
      <c r="T366" s="12" t="s">
        <v>334</v>
      </c>
      <c r="U366" s="12" t="s">
        <v>528</v>
      </c>
      <c r="V366" s="12" t="s">
        <v>373</v>
      </c>
      <c r="W366" s="12" t="s">
        <v>670</v>
      </c>
      <c r="X366" s="12" t="s">
        <v>1428</v>
      </c>
      <c r="Y366" s="12" t="s">
        <v>1059</v>
      </c>
      <c r="Z366" s="12" t="s">
        <v>9</v>
      </c>
      <c r="AA366" s="12" t="s">
        <v>10</v>
      </c>
      <c r="AB366" s="13">
        <v>1.7579460818499999</v>
      </c>
      <c r="AC366" s="13">
        <v>8.0537760992399995E-2</v>
      </c>
    </row>
    <row r="367" spans="10:29">
      <c r="J367" s="11" t="s">
        <v>421</v>
      </c>
      <c r="K367" s="11" t="s">
        <v>692</v>
      </c>
      <c r="L367" s="11" t="s">
        <v>1448</v>
      </c>
      <c r="M367" s="11" t="s">
        <v>1103</v>
      </c>
      <c r="N367" s="25"/>
      <c r="O367" s="25"/>
      <c r="P367" s="12">
        <v>371</v>
      </c>
      <c r="Q367" s="12" t="s">
        <v>6</v>
      </c>
      <c r="R367" s="12" t="s">
        <v>1107</v>
      </c>
      <c r="S367" s="12" t="s">
        <v>7</v>
      </c>
      <c r="T367" s="12" t="s">
        <v>376</v>
      </c>
      <c r="U367" s="12" t="s">
        <v>529</v>
      </c>
      <c r="V367" s="12" t="s">
        <v>383</v>
      </c>
      <c r="W367" s="12" t="s">
        <v>675</v>
      </c>
      <c r="X367" s="12" t="s">
        <v>385</v>
      </c>
      <c r="Y367" s="12" t="s">
        <v>1066</v>
      </c>
      <c r="Z367" s="12" t="s">
        <v>9</v>
      </c>
      <c r="AA367" s="12" t="s">
        <v>10</v>
      </c>
      <c r="AB367" s="13">
        <v>2.4993545455800001</v>
      </c>
      <c r="AC367" s="13">
        <v>0.112615269805</v>
      </c>
    </row>
    <row r="368" spans="10:29">
      <c r="J368" s="11" t="s">
        <v>298</v>
      </c>
      <c r="K368" s="11" t="s">
        <v>640</v>
      </c>
      <c r="L368" s="11" t="s">
        <v>1411</v>
      </c>
      <c r="M368" s="11" t="s">
        <v>988</v>
      </c>
      <c r="N368" s="25"/>
      <c r="O368" s="25"/>
      <c r="P368" s="12">
        <v>365</v>
      </c>
      <c r="Q368" s="12" t="s">
        <v>6</v>
      </c>
      <c r="R368" s="12" t="s">
        <v>1107</v>
      </c>
      <c r="S368" s="12" t="s">
        <v>7</v>
      </c>
      <c r="T368" s="12" t="s">
        <v>376</v>
      </c>
      <c r="U368" s="12" t="s">
        <v>529</v>
      </c>
      <c r="V368" s="12" t="s">
        <v>1132</v>
      </c>
      <c r="W368" s="12" t="s">
        <v>671</v>
      </c>
      <c r="X368" s="12" t="s">
        <v>1429</v>
      </c>
      <c r="Y368" s="12" t="s">
        <v>1060</v>
      </c>
      <c r="Z368" s="12" t="s">
        <v>9</v>
      </c>
      <c r="AA368" s="12" t="s">
        <v>10</v>
      </c>
      <c r="AB368" s="13">
        <v>2.15326740792</v>
      </c>
      <c r="AC368" s="13">
        <v>0.13961425972399999</v>
      </c>
    </row>
    <row r="369" spans="10:29">
      <c r="J369" s="11" t="s">
        <v>298</v>
      </c>
      <c r="K369" s="11" t="s">
        <v>640</v>
      </c>
      <c r="L369" s="11" t="s">
        <v>299</v>
      </c>
      <c r="M369" s="11" t="s">
        <v>987</v>
      </c>
      <c r="N369" s="25"/>
      <c r="O369" s="25"/>
      <c r="P369" s="12">
        <v>394</v>
      </c>
      <c r="Q369" s="12" t="s">
        <v>6</v>
      </c>
      <c r="R369" s="12" t="s">
        <v>1107</v>
      </c>
      <c r="S369" s="12" t="s">
        <v>7</v>
      </c>
      <c r="T369" s="12" t="s">
        <v>376</v>
      </c>
      <c r="U369" s="12" t="s">
        <v>529</v>
      </c>
      <c r="V369" s="12" t="s">
        <v>402</v>
      </c>
      <c r="W369" s="12" t="s">
        <v>685</v>
      </c>
      <c r="X369" s="12" t="s">
        <v>400</v>
      </c>
      <c r="Y369" s="12" t="s">
        <v>1089</v>
      </c>
      <c r="Z369" s="12" t="s">
        <v>9</v>
      </c>
      <c r="AA369" s="12" t="s">
        <v>10</v>
      </c>
      <c r="AB369" s="13">
        <v>2.1965799110200002</v>
      </c>
      <c r="AC369" s="13">
        <v>0.15881374637599999</v>
      </c>
    </row>
    <row r="370" spans="10:29">
      <c r="J370" s="11" t="s">
        <v>53</v>
      </c>
      <c r="K370" s="11" t="s">
        <v>545</v>
      </c>
      <c r="L370" s="11" t="s">
        <v>1347</v>
      </c>
      <c r="M370" s="11" t="s">
        <v>740</v>
      </c>
      <c r="N370" s="25"/>
      <c r="O370" s="25"/>
      <c r="P370" s="12">
        <v>397</v>
      </c>
      <c r="Q370" s="12" t="s">
        <v>6</v>
      </c>
      <c r="R370" s="12" t="s">
        <v>1107</v>
      </c>
      <c r="S370" s="12" t="s">
        <v>7</v>
      </c>
      <c r="T370" s="12" t="s">
        <v>376</v>
      </c>
      <c r="U370" s="12" t="s">
        <v>529</v>
      </c>
      <c r="V370" s="12" t="s">
        <v>411</v>
      </c>
      <c r="W370" s="12" t="s">
        <v>687</v>
      </c>
      <c r="X370" s="12" t="s">
        <v>1092</v>
      </c>
      <c r="Y370" s="12" t="s">
        <v>1093</v>
      </c>
      <c r="Z370" s="12" t="s">
        <v>9</v>
      </c>
      <c r="AA370" s="12" t="s">
        <v>10</v>
      </c>
      <c r="AB370" s="13">
        <v>3.3557548430800002</v>
      </c>
      <c r="AC370" s="13">
        <v>0.37624815659900002</v>
      </c>
    </row>
    <row r="371" spans="10:29">
      <c r="J371" s="11" t="s">
        <v>53</v>
      </c>
      <c r="K371" s="11" t="s">
        <v>545</v>
      </c>
      <c r="L371" s="11" t="s">
        <v>54</v>
      </c>
      <c r="M371" s="11" t="s">
        <v>739</v>
      </c>
      <c r="N371" s="25"/>
      <c r="O371" s="25"/>
      <c r="P371" s="12">
        <v>367</v>
      </c>
      <c r="Q371" s="12" t="s">
        <v>6</v>
      </c>
      <c r="R371" s="12" t="s">
        <v>1107</v>
      </c>
      <c r="S371" s="12" t="s">
        <v>7</v>
      </c>
      <c r="T371" s="12" t="s">
        <v>376</v>
      </c>
      <c r="U371" s="12" t="s">
        <v>529</v>
      </c>
      <c r="V371" s="12" t="s">
        <v>379</v>
      </c>
      <c r="W371" s="12" t="s">
        <v>672</v>
      </c>
      <c r="X371" s="12" t="s">
        <v>1430</v>
      </c>
      <c r="Y371" s="12" t="s">
        <v>1062</v>
      </c>
      <c r="Z371" s="12" t="s">
        <v>9</v>
      </c>
      <c r="AA371" s="12" t="s">
        <v>10</v>
      </c>
      <c r="AB371" s="13">
        <v>2.0397023128499998</v>
      </c>
      <c r="AC371" s="13">
        <v>0.111406238255</v>
      </c>
    </row>
    <row r="372" spans="10:29">
      <c r="J372" s="11" t="s">
        <v>53</v>
      </c>
      <c r="K372" s="11" t="s">
        <v>545</v>
      </c>
      <c r="L372" s="11" t="s">
        <v>55</v>
      </c>
      <c r="M372" s="11" t="s">
        <v>741</v>
      </c>
      <c r="N372" s="25"/>
      <c r="O372" s="25"/>
      <c r="P372" s="12">
        <v>399</v>
      </c>
      <c r="Q372" s="12" t="s">
        <v>6</v>
      </c>
      <c r="R372" s="12" t="s">
        <v>1107</v>
      </c>
      <c r="S372" s="12" t="s">
        <v>7</v>
      </c>
      <c r="T372" s="12" t="s">
        <v>376</v>
      </c>
      <c r="U372" s="12" t="s">
        <v>529</v>
      </c>
      <c r="V372" s="12" t="s">
        <v>412</v>
      </c>
      <c r="W372" s="12" t="s">
        <v>688</v>
      </c>
      <c r="X372" s="12" t="s">
        <v>413</v>
      </c>
      <c r="Y372" s="12" t="s">
        <v>1095</v>
      </c>
      <c r="Z372" s="12" t="s">
        <v>9</v>
      </c>
      <c r="AA372" s="12" t="s">
        <v>10</v>
      </c>
      <c r="AB372" s="13">
        <v>5.0198383702199996</v>
      </c>
      <c r="AC372" s="13">
        <v>0.438292787819</v>
      </c>
    </row>
    <row r="373" spans="10:29">
      <c r="J373" s="11" t="s">
        <v>53</v>
      </c>
      <c r="K373" s="11" t="s">
        <v>545</v>
      </c>
      <c r="L373" s="11" t="s">
        <v>56</v>
      </c>
      <c r="M373" s="11" t="s">
        <v>742</v>
      </c>
      <c r="N373" s="25"/>
      <c r="O373" s="25"/>
      <c r="P373" s="12">
        <v>369</v>
      </c>
      <c r="Q373" s="12" t="s">
        <v>6</v>
      </c>
      <c r="R373" s="12" t="s">
        <v>1107</v>
      </c>
      <c r="S373" s="12" t="s">
        <v>7</v>
      </c>
      <c r="T373" s="12" t="s">
        <v>376</v>
      </c>
      <c r="U373" s="12" t="s">
        <v>529</v>
      </c>
      <c r="V373" s="12" t="s">
        <v>1145</v>
      </c>
      <c r="W373" s="12" t="s">
        <v>673</v>
      </c>
      <c r="X373" s="12" t="s">
        <v>1145</v>
      </c>
      <c r="Y373" s="12" t="s">
        <v>1064</v>
      </c>
      <c r="Z373" s="12" t="s">
        <v>9</v>
      </c>
      <c r="AA373" s="12" t="s">
        <v>10</v>
      </c>
      <c r="AB373" s="13">
        <v>2.4063632588599999</v>
      </c>
      <c r="AC373" s="13">
        <v>0.13158108964699999</v>
      </c>
    </row>
    <row r="374" spans="10:29">
      <c r="J374" s="11" t="s">
        <v>127</v>
      </c>
      <c r="K374" s="11" t="s">
        <v>574</v>
      </c>
      <c r="L374" s="11" t="s">
        <v>1363</v>
      </c>
      <c r="M374" s="11" t="s">
        <v>815</v>
      </c>
      <c r="N374" s="25"/>
      <c r="O374" s="25"/>
      <c r="P374" s="12">
        <v>370</v>
      </c>
      <c r="Q374" s="12" t="s">
        <v>6</v>
      </c>
      <c r="R374" s="12" t="s">
        <v>1107</v>
      </c>
      <c r="S374" s="12" t="s">
        <v>7</v>
      </c>
      <c r="T374" s="12" t="s">
        <v>376</v>
      </c>
      <c r="U374" s="12" t="s">
        <v>529</v>
      </c>
      <c r="V374" s="12" t="s">
        <v>414</v>
      </c>
      <c r="W374" s="12" t="s">
        <v>674</v>
      </c>
      <c r="X374" s="12" t="s">
        <v>1431</v>
      </c>
      <c r="Y374" s="12" t="s">
        <v>1065</v>
      </c>
      <c r="Z374" s="12" t="s">
        <v>9</v>
      </c>
      <c r="AA374" s="12" t="s">
        <v>10</v>
      </c>
      <c r="AB374" s="13">
        <v>3.5699914981499998</v>
      </c>
      <c r="AC374" s="13">
        <v>0.28942584787600001</v>
      </c>
    </row>
    <row r="375" spans="10:29">
      <c r="J375" s="11" t="s">
        <v>127</v>
      </c>
      <c r="K375" s="11" t="s">
        <v>574</v>
      </c>
      <c r="L375" s="11" t="s">
        <v>128</v>
      </c>
      <c r="M375" s="11" t="s">
        <v>814</v>
      </c>
      <c r="N375" s="25"/>
      <c r="O375" s="25"/>
      <c r="P375" s="12">
        <v>372</v>
      </c>
      <c r="Q375" s="12" t="s">
        <v>6</v>
      </c>
      <c r="R375" s="12" t="s">
        <v>1107</v>
      </c>
      <c r="S375" s="12" t="s">
        <v>7</v>
      </c>
      <c r="T375" s="12" t="s">
        <v>376</v>
      </c>
      <c r="U375" s="12" t="s">
        <v>529</v>
      </c>
      <c r="V375" s="12" t="s">
        <v>383</v>
      </c>
      <c r="W375" s="12" t="s">
        <v>675</v>
      </c>
      <c r="X375" s="12" t="s">
        <v>1432</v>
      </c>
      <c r="Y375" s="12" t="s">
        <v>1067</v>
      </c>
      <c r="Z375" s="12" t="s">
        <v>9</v>
      </c>
      <c r="AA375" s="12" t="s">
        <v>10</v>
      </c>
      <c r="AB375" s="13">
        <v>1.1948743429699999</v>
      </c>
      <c r="AC375" s="13">
        <v>5.5259043983699997E-2</v>
      </c>
    </row>
    <row r="376" spans="10:29">
      <c r="J376" s="11" t="s">
        <v>127</v>
      </c>
      <c r="K376" s="11" t="s">
        <v>574</v>
      </c>
      <c r="L376" s="11" t="s">
        <v>129</v>
      </c>
      <c r="M376" s="11" t="s">
        <v>816</v>
      </c>
      <c r="N376" s="25"/>
      <c r="O376" s="25"/>
      <c r="P376" s="12">
        <v>378</v>
      </c>
      <c r="Q376" s="12" t="s">
        <v>6</v>
      </c>
      <c r="R376" s="12" t="s">
        <v>1107</v>
      </c>
      <c r="S376" s="12" t="s">
        <v>7</v>
      </c>
      <c r="T376" s="12" t="s">
        <v>376</v>
      </c>
      <c r="U376" s="12" t="s">
        <v>529</v>
      </c>
      <c r="V376" s="12" t="s">
        <v>394</v>
      </c>
      <c r="W376" s="12" t="s">
        <v>678</v>
      </c>
      <c r="X376" s="12" t="s">
        <v>395</v>
      </c>
      <c r="Y376" s="12" t="s">
        <v>1073</v>
      </c>
      <c r="Z376" s="12" t="s">
        <v>9</v>
      </c>
      <c r="AA376" s="12" t="s">
        <v>10</v>
      </c>
      <c r="AB376" s="13">
        <v>3.2859669272000001</v>
      </c>
      <c r="AC376" s="13">
        <v>0.25565556939400003</v>
      </c>
    </row>
    <row r="377" spans="10:29">
      <c r="J377" s="11" t="s">
        <v>423</v>
      </c>
      <c r="K377" s="11" t="s">
        <v>693</v>
      </c>
      <c r="L377" s="11" t="s">
        <v>1449</v>
      </c>
      <c r="M377" s="11" t="s">
        <v>1106</v>
      </c>
      <c r="N377" s="25"/>
      <c r="O377" s="25"/>
      <c r="P377" s="12">
        <v>373</v>
      </c>
      <c r="Q377" s="12" t="s">
        <v>6</v>
      </c>
      <c r="R377" s="12" t="s">
        <v>1107</v>
      </c>
      <c r="S377" s="12" t="s">
        <v>7</v>
      </c>
      <c r="T377" s="12" t="s">
        <v>376</v>
      </c>
      <c r="U377" s="12" t="s">
        <v>529</v>
      </c>
      <c r="V377" s="12" t="s">
        <v>386</v>
      </c>
      <c r="W377" s="12" t="s">
        <v>676</v>
      </c>
      <c r="X377" s="12" t="s">
        <v>1433</v>
      </c>
      <c r="Y377" s="12" t="s">
        <v>1068</v>
      </c>
      <c r="Z377" s="12" t="s">
        <v>9</v>
      </c>
      <c r="AA377" s="12" t="s">
        <v>10</v>
      </c>
      <c r="AB377" s="13">
        <v>3.1514265568100002</v>
      </c>
      <c r="AC377" s="13">
        <v>0.29012381618900002</v>
      </c>
    </row>
    <row r="378" spans="10:29">
      <c r="J378" s="11" t="s">
        <v>423</v>
      </c>
      <c r="K378" s="11" t="s">
        <v>693</v>
      </c>
      <c r="L378" s="11" t="s">
        <v>424</v>
      </c>
      <c r="M378" s="11" t="s">
        <v>1104</v>
      </c>
      <c r="N378" s="25"/>
      <c r="O378" s="25"/>
      <c r="P378" s="12">
        <v>376</v>
      </c>
      <c r="Q378" s="12" t="s">
        <v>6</v>
      </c>
      <c r="R378" s="12" t="s">
        <v>1107</v>
      </c>
      <c r="S378" s="12" t="s">
        <v>7</v>
      </c>
      <c r="T378" s="12" t="s">
        <v>376</v>
      </c>
      <c r="U378" s="12" t="s">
        <v>529</v>
      </c>
      <c r="V378" s="12" t="s">
        <v>390</v>
      </c>
      <c r="W378" s="12" t="s">
        <v>677</v>
      </c>
      <c r="X378" s="12" t="s">
        <v>1434</v>
      </c>
      <c r="Y378" s="12" t="s">
        <v>1071</v>
      </c>
      <c r="Z378" s="12" t="s">
        <v>9</v>
      </c>
      <c r="AA378" s="12" t="s">
        <v>10</v>
      </c>
      <c r="AB378" s="13">
        <v>3.4449973906700002</v>
      </c>
      <c r="AC378" s="13">
        <v>0.30975534626200002</v>
      </c>
    </row>
    <row r="379" spans="10:29">
      <c r="J379" s="11" t="s">
        <v>423</v>
      </c>
      <c r="K379" s="11" t="s">
        <v>693</v>
      </c>
      <c r="L379" s="11" t="s">
        <v>425</v>
      </c>
      <c r="M379" s="11" t="s">
        <v>1105</v>
      </c>
      <c r="N379" s="25"/>
      <c r="O379" s="25"/>
      <c r="P379" s="12">
        <v>379</v>
      </c>
      <c r="Q379" s="12" t="s">
        <v>6</v>
      </c>
      <c r="R379" s="12" t="s">
        <v>1107</v>
      </c>
      <c r="S379" s="12" t="s">
        <v>7</v>
      </c>
      <c r="T379" s="12" t="s">
        <v>376</v>
      </c>
      <c r="U379" s="12" t="s">
        <v>529</v>
      </c>
      <c r="V379" s="12" t="s">
        <v>394</v>
      </c>
      <c r="W379" s="12" t="s">
        <v>678</v>
      </c>
      <c r="X379" s="12" t="s">
        <v>1435</v>
      </c>
      <c r="Y379" s="12" t="s">
        <v>1074</v>
      </c>
      <c r="Z379" s="12" t="s">
        <v>9</v>
      </c>
      <c r="AA379" s="12" t="s">
        <v>10</v>
      </c>
      <c r="AB379" s="13">
        <v>3.45429789733</v>
      </c>
      <c r="AC379" s="13">
        <v>0.339986746324</v>
      </c>
    </row>
    <row r="380" spans="10:29">
      <c r="J380" s="11" t="s">
        <v>57</v>
      </c>
      <c r="K380" s="11" t="s">
        <v>546</v>
      </c>
      <c r="L380" s="11" t="s">
        <v>59</v>
      </c>
      <c r="M380" s="11" t="s">
        <v>743</v>
      </c>
      <c r="N380" s="25"/>
      <c r="O380" s="25"/>
      <c r="P380" s="12">
        <v>374</v>
      </c>
      <c r="Q380" s="12" t="s">
        <v>6</v>
      </c>
      <c r="R380" s="12" t="s">
        <v>1107</v>
      </c>
      <c r="S380" s="12" t="s">
        <v>7</v>
      </c>
      <c r="T380" s="12" t="s">
        <v>376</v>
      </c>
      <c r="U380" s="12" t="s">
        <v>529</v>
      </c>
      <c r="V380" s="12" t="s">
        <v>386</v>
      </c>
      <c r="W380" s="12" t="s">
        <v>676</v>
      </c>
      <c r="X380" s="12" t="s">
        <v>388</v>
      </c>
      <c r="Y380" s="12" t="s">
        <v>1069</v>
      </c>
      <c r="Z380" s="12" t="s">
        <v>9</v>
      </c>
      <c r="AA380" s="12" t="s">
        <v>10</v>
      </c>
      <c r="AB380" s="13">
        <v>3.56042913366</v>
      </c>
      <c r="AC380" s="13">
        <v>0.36414274184500001</v>
      </c>
    </row>
    <row r="381" spans="10:29">
      <c r="J381" s="11" t="s">
        <v>30</v>
      </c>
      <c r="K381" s="11" t="s">
        <v>547</v>
      </c>
      <c r="L381" s="11" t="s">
        <v>1291</v>
      </c>
      <c r="M381" s="11" t="s">
        <v>746</v>
      </c>
      <c r="N381" s="25"/>
      <c r="O381" s="25"/>
      <c r="P381" s="12">
        <v>380</v>
      </c>
      <c r="Q381" s="12" t="s">
        <v>6</v>
      </c>
      <c r="R381" s="12" t="s">
        <v>1107</v>
      </c>
      <c r="S381" s="12" t="s">
        <v>7</v>
      </c>
      <c r="T381" s="12" t="s">
        <v>376</v>
      </c>
      <c r="U381" s="12" t="s">
        <v>529</v>
      </c>
      <c r="V381" s="12" t="s">
        <v>381</v>
      </c>
      <c r="W381" s="12" t="s">
        <v>679</v>
      </c>
      <c r="X381" s="12" t="s">
        <v>1436</v>
      </c>
      <c r="Y381" s="12" t="s">
        <v>1075</v>
      </c>
      <c r="Z381" s="12" t="s">
        <v>9</v>
      </c>
      <c r="AA381" s="12" t="s">
        <v>10</v>
      </c>
      <c r="AB381" s="13">
        <v>3.4047136632599999</v>
      </c>
      <c r="AC381" s="13">
        <v>0.28249517108900002</v>
      </c>
    </row>
    <row r="382" spans="10:29">
      <c r="J382" s="11" t="s">
        <v>30</v>
      </c>
      <c r="K382" s="11" t="s">
        <v>547</v>
      </c>
      <c r="L382" s="11" t="s">
        <v>60</v>
      </c>
      <c r="M382" s="11" t="s">
        <v>744</v>
      </c>
      <c r="N382" s="25"/>
      <c r="O382" s="25"/>
      <c r="P382" s="12">
        <v>381</v>
      </c>
      <c r="Q382" s="12" t="s">
        <v>6</v>
      </c>
      <c r="R382" s="12" t="s">
        <v>1107</v>
      </c>
      <c r="S382" s="12" t="s">
        <v>7</v>
      </c>
      <c r="T382" s="12" t="s">
        <v>376</v>
      </c>
      <c r="U382" s="12" t="s">
        <v>529</v>
      </c>
      <c r="V382" s="12" t="s">
        <v>396</v>
      </c>
      <c r="W382" s="12" t="s">
        <v>680</v>
      </c>
      <c r="X382" s="12" t="s">
        <v>1437</v>
      </c>
      <c r="Y382" s="12" t="s">
        <v>1076</v>
      </c>
      <c r="Z382" s="12" t="s">
        <v>9</v>
      </c>
      <c r="AA382" s="12" t="s">
        <v>10</v>
      </c>
      <c r="AB382" s="13">
        <v>3.3332582456800002</v>
      </c>
      <c r="AC382" s="13">
        <v>0.402983520278</v>
      </c>
    </row>
    <row r="383" spans="10:29">
      <c r="J383" s="11" t="s">
        <v>30</v>
      </c>
      <c r="K383" s="11" t="s">
        <v>547</v>
      </c>
      <c r="L383" s="11" t="s">
        <v>427</v>
      </c>
      <c r="M383" s="11" t="s">
        <v>745</v>
      </c>
      <c r="N383" s="25"/>
      <c r="O383" s="25"/>
      <c r="P383" s="12">
        <v>403</v>
      </c>
      <c r="Q383" s="12" t="s">
        <v>6</v>
      </c>
      <c r="R383" s="12" t="s">
        <v>1107</v>
      </c>
      <c r="S383" s="12" t="s">
        <v>7</v>
      </c>
      <c r="T383" s="12" t="s">
        <v>376</v>
      </c>
      <c r="U383" s="12" t="s">
        <v>529</v>
      </c>
      <c r="V383" s="12" t="s">
        <v>416</v>
      </c>
      <c r="W383" s="12" t="s">
        <v>690</v>
      </c>
      <c r="X383" s="12" t="s">
        <v>417</v>
      </c>
      <c r="Y383" s="12" t="s">
        <v>1099</v>
      </c>
      <c r="Z383" s="12" t="s">
        <v>9</v>
      </c>
      <c r="AA383" s="12" t="s">
        <v>10</v>
      </c>
      <c r="AB383" s="13">
        <v>1.67690985678</v>
      </c>
      <c r="AC383" s="13">
        <v>5.9378524080000002E-2</v>
      </c>
    </row>
    <row r="384" spans="10:29">
      <c r="J384" s="11" t="s">
        <v>230</v>
      </c>
      <c r="K384" s="11" t="s">
        <v>621</v>
      </c>
      <c r="L384" s="11" t="s">
        <v>1397</v>
      </c>
      <c r="M384" s="11" t="s">
        <v>945</v>
      </c>
      <c r="N384" s="25"/>
      <c r="O384" s="25"/>
      <c r="P384" s="12">
        <v>385</v>
      </c>
      <c r="Q384" s="12" t="s">
        <v>6</v>
      </c>
      <c r="R384" s="12" t="s">
        <v>1107</v>
      </c>
      <c r="S384" s="12" t="s">
        <v>7</v>
      </c>
      <c r="T384" s="12" t="s">
        <v>376</v>
      </c>
      <c r="U384" s="12" t="s">
        <v>529</v>
      </c>
      <c r="V384" s="12" t="s">
        <v>1147</v>
      </c>
      <c r="W384" s="12" t="s">
        <v>681</v>
      </c>
      <c r="X384" s="12" t="s">
        <v>401</v>
      </c>
      <c r="Y384" s="12" t="s">
        <v>1080</v>
      </c>
      <c r="Z384" s="12" t="s">
        <v>9</v>
      </c>
      <c r="AA384" s="12" t="s">
        <v>10</v>
      </c>
      <c r="AB384" s="13">
        <v>1.73780628493</v>
      </c>
      <c r="AC384" s="13">
        <v>0.117000591428</v>
      </c>
    </row>
    <row r="385" spans="10:29">
      <c r="J385" s="11" t="s">
        <v>230</v>
      </c>
      <c r="K385" s="11" t="s">
        <v>621</v>
      </c>
      <c r="L385" s="11" t="s">
        <v>227</v>
      </c>
      <c r="M385" s="11" t="s">
        <v>942</v>
      </c>
      <c r="N385" s="25"/>
      <c r="O385" s="25"/>
      <c r="P385" s="12">
        <v>388</v>
      </c>
      <c r="Q385" s="12" t="s">
        <v>6</v>
      </c>
      <c r="R385" s="12" t="s">
        <v>1107</v>
      </c>
      <c r="S385" s="12" t="s">
        <v>7</v>
      </c>
      <c r="T385" s="12" t="s">
        <v>376</v>
      </c>
      <c r="U385" s="12" t="s">
        <v>529</v>
      </c>
      <c r="V385" s="12" t="s">
        <v>404</v>
      </c>
      <c r="W385" s="12" t="s">
        <v>683</v>
      </c>
      <c r="X385" s="12" t="s">
        <v>405</v>
      </c>
      <c r="Y385" s="12" t="s">
        <v>1083</v>
      </c>
      <c r="Z385" s="12" t="s">
        <v>9</v>
      </c>
      <c r="AA385" s="12" t="s">
        <v>10</v>
      </c>
      <c r="AB385" s="13">
        <v>0.586965740964</v>
      </c>
      <c r="AC385" s="13">
        <v>1.03717601398E-2</v>
      </c>
    </row>
    <row r="386" spans="10:29">
      <c r="J386" s="11" t="s">
        <v>230</v>
      </c>
      <c r="K386" s="11" t="s">
        <v>621</v>
      </c>
      <c r="L386" s="11" t="s">
        <v>228</v>
      </c>
      <c r="M386" s="11" t="s">
        <v>943</v>
      </c>
      <c r="N386" s="25"/>
      <c r="O386" s="25"/>
      <c r="P386" s="12">
        <v>387</v>
      </c>
      <c r="Q386" s="12" t="s">
        <v>6</v>
      </c>
      <c r="R386" s="12" t="s">
        <v>1107</v>
      </c>
      <c r="S386" s="12" t="s">
        <v>7</v>
      </c>
      <c r="T386" s="12" t="s">
        <v>376</v>
      </c>
      <c r="U386" s="12" t="s">
        <v>529</v>
      </c>
      <c r="V386" s="12" t="s">
        <v>422</v>
      </c>
      <c r="W386" s="12" t="s">
        <v>682</v>
      </c>
      <c r="X386" s="12" t="s">
        <v>1438</v>
      </c>
      <c r="Y386" s="12" t="s">
        <v>1082</v>
      </c>
      <c r="Z386" s="12" t="s">
        <v>9</v>
      </c>
      <c r="AA386" s="12" t="s">
        <v>10</v>
      </c>
      <c r="AB386" s="13">
        <v>2.3153299331500001</v>
      </c>
      <c r="AC386" s="13">
        <v>0.142296484631</v>
      </c>
    </row>
    <row r="387" spans="10:29">
      <c r="J387" s="11" t="s">
        <v>230</v>
      </c>
      <c r="K387" s="11" t="s">
        <v>621</v>
      </c>
      <c r="L387" s="11" t="s">
        <v>229</v>
      </c>
      <c r="M387" s="11" t="s">
        <v>944</v>
      </c>
      <c r="N387" s="25"/>
      <c r="O387" s="25"/>
      <c r="P387" s="12">
        <v>400</v>
      </c>
      <c r="Q387" s="12" t="s">
        <v>6</v>
      </c>
      <c r="R387" s="12" t="s">
        <v>1107</v>
      </c>
      <c r="S387" s="12" t="s">
        <v>7</v>
      </c>
      <c r="T387" s="12" t="s">
        <v>376</v>
      </c>
      <c r="U387" s="12" t="s">
        <v>529</v>
      </c>
      <c r="V387" s="12" t="s">
        <v>412</v>
      </c>
      <c r="W387" s="12" t="s">
        <v>688</v>
      </c>
      <c r="X387" s="12" t="s">
        <v>415</v>
      </c>
      <c r="Y387" s="12" t="s">
        <v>1096</v>
      </c>
      <c r="Z387" s="12" t="s">
        <v>9</v>
      </c>
      <c r="AA387" s="12" t="s">
        <v>10</v>
      </c>
      <c r="AB387" s="13">
        <v>2.86779233611</v>
      </c>
      <c r="AC387" s="13">
        <v>0.198995143613</v>
      </c>
    </row>
    <row r="388" spans="10:29">
      <c r="J388" s="11" t="s">
        <v>258</v>
      </c>
      <c r="K388" s="11" t="s">
        <v>622</v>
      </c>
      <c r="L388" s="11" t="s">
        <v>1398</v>
      </c>
      <c r="M388" s="11" t="s">
        <v>948</v>
      </c>
      <c r="N388" s="25"/>
      <c r="O388" s="25"/>
      <c r="P388" s="12">
        <v>375</v>
      </c>
      <c r="Q388" s="12" t="s">
        <v>6</v>
      </c>
      <c r="R388" s="12" t="s">
        <v>1107</v>
      </c>
      <c r="S388" s="12" t="s">
        <v>7</v>
      </c>
      <c r="T388" s="12" t="s">
        <v>376</v>
      </c>
      <c r="U388" s="12" t="s">
        <v>529</v>
      </c>
      <c r="V388" s="12" t="s">
        <v>386</v>
      </c>
      <c r="W388" s="12" t="s">
        <v>676</v>
      </c>
      <c r="X388" s="12" t="s">
        <v>389</v>
      </c>
      <c r="Y388" s="12" t="s">
        <v>1070</v>
      </c>
      <c r="Z388" s="12" t="s">
        <v>9</v>
      </c>
      <c r="AA388" s="12" t="s">
        <v>10</v>
      </c>
      <c r="AB388" s="13">
        <v>2.0454898697799999</v>
      </c>
      <c r="AC388" s="13">
        <v>0.12002042799400001</v>
      </c>
    </row>
    <row r="389" spans="10:29">
      <c r="J389" s="11" t="s">
        <v>258</v>
      </c>
      <c r="K389" s="11" t="s">
        <v>622</v>
      </c>
      <c r="L389" s="11" t="s">
        <v>260</v>
      </c>
      <c r="M389" s="11" t="s">
        <v>946</v>
      </c>
      <c r="N389" s="25"/>
      <c r="O389" s="25"/>
      <c r="P389" s="12">
        <v>368</v>
      </c>
      <c r="Q389" s="12" t="s">
        <v>6</v>
      </c>
      <c r="R389" s="12" t="s">
        <v>1107</v>
      </c>
      <c r="S389" s="12" t="s">
        <v>7</v>
      </c>
      <c r="T389" s="12" t="s">
        <v>376</v>
      </c>
      <c r="U389" s="12" t="s">
        <v>529</v>
      </c>
      <c r="V389" s="12" t="s">
        <v>379</v>
      </c>
      <c r="W389" s="12" t="s">
        <v>672</v>
      </c>
      <c r="X389" s="12" t="s">
        <v>382</v>
      </c>
      <c r="Y389" s="12" t="s">
        <v>1063</v>
      </c>
      <c r="Z389" s="12" t="s">
        <v>9</v>
      </c>
      <c r="AA389" s="12" t="s">
        <v>10</v>
      </c>
      <c r="AB389" s="13">
        <v>2.3366497503999999</v>
      </c>
      <c r="AC389" s="13">
        <v>0.114532044859</v>
      </c>
    </row>
    <row r="390" spans="10:29">
      <c r="J390" s="11" t="s">
        <v>258</v>
      </c>
      <c r="K390" s="11" t="s">
        <v>622</v>
      </c>
      <c r="L390" s="11" t="s">
        <v>259</v>
      </c>
      <c r="M390" s="11" t="s">
        <v>947</v>
      </c>
      <c r="N390" s="25"/>
      <c r="O390" s="25"/>
      <c r="P390" s="12">
        <v>389</v>
      </c>
      <c r="Q390" s="12" t="s">
        <v>6</v>
      </c>
      <c r="R390" s="12" t="s">
        <v>1107</v>
      </c>
      <c r="S390" s="12" t="s">
        <v>7</v>
      </c>
      <c r="T390" s="12" t="s">
        <v>376</v>
      </c>
      <c r="U390" s="12" t="s">
        <v>529</v>
      </c>
      <c r="V390" s="12" t="s">
        <v>404</v>
      </c>
      <c r="W390" s="12" t="s">
        <v>683</v>
      </c>
      <c r="X390" s="12" t="s">
        <v>1439</v>
      </c>
      <c r="Y390" s="12" t="s">
        <v>1084</v>
      </c>
      <c r="Z390" s="12" t="s">
        <v>9</v>
      </c>
      <c r="AA390" s="12" t="s">
        <v>10</v>
      </c>
      <c r="AB390" s="13">
        <v>1.50117215087</v>
      </c>
      <c r="AC390" s="13">
        <v>5.2617556072100002E-2</v>
      </c>
    </row>
    <row r="391" spans="10:29">
      <c r="J391" s="11" t="s">
        <v>300</v>
      </c>
      <c r="K391" s="11" t="s">
        <v>641</v>
      </c>
      <c r="L391" s="11" t="s">
        <v>301</v>
      </c>
      <c r="M391" s="11" t="s">
        <v>989</v>
      </c>
      <c r="N391" s="25"/>
      <c r="O391" s="25"/>
      <c r="P391" s="12">
        <v>391</v>
      </c>
      <c r="Q391" s="12" t="s">
        <v>6</v>
      </c>
      <c r="R391" s="12" t="s">
        <v>1107</v>
      </c>
      <c r="S391" s="12" t="s">
        <v>7</v>
      </c>
      <c r="T391" s="12" t="s">
        <v>376</v>
      </c>
      <c r="U391" s="12" t="s">
        <v>529</v>
      </c>
      <c r="V391" s="12" t="s">
        <v>408</v>
      </c>
      <c r="W391" s="12" t="s">
        <v>684</v>
      </c>
      <c r="X391" s="12" t="s">
        <v>1440</v>
      </c>
      <c r="Y391" s="12" t="s">
        <v>1086</v>
      </c>
      <c r="Z391" s="12" t="s">
        <v>9</v>
      </c>
      <c r="AA391" s="12" t="s">
        <v>10</v>
      </c>
      <c r="AB391" s="13">
        <v>3.7763069525500002</v>
      </c>
      <c r="AC391" s="13">
        <v>0.43426974873300001</v>
      </c>
    </row>
    <row r="392" spans="10:29">
      <c r="J392" s="11" t="s">
        <v>300</v>
      </c>
      <c r="K392" s="11" t="s">
        <v>641</v>
      </c>
      <c r="L392" s="11" t="s">
        <v>302</v>
      </c>
      <c r="M392" s="11" t="s">
        <v>990</v>
      </c>
      <c r="N392" s="25"/>
      <c r="O392" s="25"/>
      <c r="P392" s="12">
        <v>395</v>
      </c>
      <c r="Q392" s="12" t="s">
        <v>6</v>
      </c>
      <c r="R392" s="12" t="s">
        <v>1107</v>
      </c>
      <c r="S392" s="12" t="s">
        <v>7</v>
      </c>
      <c r="T392" s="12" t="s">
        <v>376</v>
      </c>
      <c r="U392" s="12" t="s">
        <v>529</v>
      </c>
      <c r="V392" s="12" t="s">
        <v>402</v>
      </c>
      <c r="W392" s="12" t="s">
        <v>685</v>
      </c>
      <c r="X392" s="12" t="s">
        <v>1441</v>
      </c>
      <c r="Y392" s="12" t="s">
        <v>1090</v>
      </c>
      <c r="Z392" s="12" t="s">
        <v>9</v>
      </c>
      <c r="AA392" s="12" t="s">
        <v>10</v>
      </c>
      <c r="AB392" s="13">
        <v>1.90001788508</v>
      </c>
      <c r="AC392" s="13">
        <v>0.15022583243599999</v>
      </c>
    </row>
    <row r="393" spans="10:29">
      <c r="J393" s="11" t="s">
        <v>300</v>
      </c>
      <c r="K393" s="11" t="s">
        <v>641</v>
      </c>
      <c r="L393" s="11" t="s">
        <v>303</v>
      </c>
      <c r="M393" s="11" t="s">
        <v>991</v>
      </c>
      <c r="N393" s="25"/>
      <c r="O393" s="25"/>
      <c r="P393" s="12">
        <v>396</v>
      </c>
      <c r="Q393" s="12" t="s">
        <v>6</v>
      </c>
      <c r="R393" s="12" t="s">
        <v>1107</v>
      </c>
      <c r="S393" s="12" t="s">
        <v>7</v>
      </c>
      <c r="T393" s="12" t="s">
        <v>376</v>
      </c>
      <c r="U393" s="12" t="s">
        <v>529</v>
      </c>
      <c r="V393" s="12" t="s">
        <v>406</v>
      </c>
      <c r="W393" s="12" t="s">
        <v>686</v>
      </c>
      <c r="X393" s="12" t="s">
        <v>1442</v>
      </c>
      <c r="Y393" s="12" t="s">
        <v>1091</v>
      </c>
      <c r="Z393" s="12" t="s">
        <v>9</v>
      </c>
      <c r="AA393" s="12" t="s">
        <v>10</v>
      </c>
      <c r="AB393" s="13">
        <v>2.0199363340000001</v>
      </c>
      <c r="AC393" s="13">
        <v>7.2835816294199995E-2</v>
      </c>
    </row>
    <row r="394" spans="10:29">
      <c r="J394" s="11" t="s">
        <v>300</v>
      </c>
      <c r="K394" s="11" t="s">
        <v>641</v>
      </c>
      <c r="L394" s="11" t="s">
        <v>304</v>
      </c>
      <c r="M394" s="11" t="s">
        <v>992</v>
      </c>
      <c r="N394" s="25"/>
      <c r="O394" s="25"/>
      <c r="P394" s="12">
        <v>390</v>
      </c>
      <c r="Q394" s="12" t="s">
        <v>6</v>
      </c>
      <c r="R394" s="12" t="s">
        <v>1107</v>
      </c>
      <c r="S394" s="12" t="s">
        <v>7</v>
      </c>
      <c r="T394" s="12" t="s">
        <v>376</v>
      </c>
      <c r="U394" s="12" t="s">
        <v>529</v>
      </c>
      <c r="V394" s="12" t="s">
        <v>404</v>
      </c>
      <c r="W394" s="12" t="s">
        <v>683</v>
      </c>
      <c r="X394" s="12" t="s">
        <v>407</v>
      </c>
      <c r="Y394" s="12" t="s">
        <v>1085</v>
      </c>
      <c r="Z394" s="12" t="s">
        <v>9</v>
      </c>
      <c r="AA394" s="12" t="s">
        <v>10</v>
      </c>
      <c r="AB394" s="13">
        <v>2.7869336227099999</v>
      </c>
      <c r="AC394" s="13">
        <v>0.23521557562600001</v>
      </c>
    </row>
    <row r="395" spans="10:29">
      <c r="J395" s="11" t="s">
        <v>163</v>
      </c>
      <c r="K395" s="11" t="s">
        <v>586</v>
      </c>
      <c r="L395" s="11" t="s">
        <v>1369</v>
      </c>
      <c r="M395" s="11" t="s">
        <v>850</v>
      </c>
      <c r="N395" s="25"/>
      <c r="O395" s="25"/>
      <c r="P395" s="12">
        <v>398</v>
      </c>
      <c r="Q395" s="12" t="s">
        <v>6</v>
      </c>
      <c r="R395" s="12" t="s">
        <v>1107</v>
      </c>
      <c r="S395" s="12" t="s">
        <v>7</v>
      </c>
      <c r="T395" s="12" t="s">
        <v>376</v>
      </c>
      <c r="U395" s="12" t="s">
        <v>529</v>
      </c>
      <c r="V395" s="12" t="s">
        <v>411</v>
      </c>
      <c r="W395" s="12" t="s">
        <v>687</v>
      </c>
      <c r="X395" s="12" t="s">
        <v>1443</v>
      </c>
      <c r="Y395" s="12" t="s">
        <v>1094</v>
      </c>
      <c r="Z395" s="12" t="s">
        <v>9</v>
      </c>
      <c r="AA395" s="12" t="s">
        <v>10</v>
      </c>
      <c r="AB395" s="13">
        <v>1.40143787217</v>
      </c>
      <c r="AC395" s="13">
        <v>7.7112717537200004E-2</v>
      </c>
    </row>
    <row r="396" spans="10:29">
      <c r="J396" s="11" t="s">
        <v>163</v>
      </c>
      <c r="K396" s="11" t="s">
        <v>586</v>
      </c>
      <c r="L396" s="11" t="s">
        <v>164</v>
      </c>
      <c r="M396" s="11" t="s">
        <v>847</v>
      </c>
      <c r="N396" s="25"/>
      <c r="O396" s="25"/>
      <c r="P396" s="12">
        <v>401</v>
      </c>
      <c r="Q396" s="12" t="s">
        <v>6</v>
      </c>
      <c r="R396" s="12" t="s">
        <v>1107</v>
      </c>
      <c r="S396" s="12" t="s">
        <v>7</v>
      </c>
      <c r="T396" s="12" t="s">
        <v>376</v>
      </c>
      <c r="U396" s="12" t="s">
        <v>529</v>
      </c>
      <c r="V396" s="12" t="s">
        <v>412</v>
      </c>
      <c r="W396" s="12" t="s">
        <v>688</v>
      </c>
      <c r="X396" s="12" t="s">
        <v>1444</v>
      </c>
      <c r="Y396" s="12" t="s">
        <v>1097</v>
      </c>
      <c r="Z396" s="12" t="s">
        <v>9</v>
      </c>
      <c r="AA396" s="12" t="s">
        <v>10</v>
      </c>
      <c r="AB396" s="13">
        <v>1.7110820770399999</v>
      </c>
      <c r="AC396" s="13">
        <v>0.117423897301</v>
      </c>
    </row>
    <row r="397" spans="10:29">
      <c r="J397" s="11" t="s">
        <v>163</v>
      </c>
      <c r="K397" s="11" t="s">
        <v>586</v>
      </c>
      <c r="L397" s="11" t="s">
        <v>165</v>
      </c>
      <c r="M397" s="11" t="s">
        <v>848</v>
      </c>
      <c r="N397" s="25"/>
      <c r="O397" s="25"/>
      <c r="P397" s="12">
        <v>382</v>
      </c>
      <c r="Q397" s="12" t="s">
        <v>6</v>
      </c>
      <c r="R397" s="12" t="s">
        <v>1107</v>
      </c>
      <c r="S397" s="12" t="s">
        <v>7</v>
      </c>
      <c r="T397" s="12" t="s">
        <v>376</v>
      </c>
      <c r="U397" s="12" t="s">
        <v>529</v>
      </c>
      <c r="V397" s="12" t="s">
        <v>396</v>
      </c>
      <c r="W397" s="12" t="s">
        <v>680</v>
      </c>
      <c r="X397" s="12" t="s">
        <v>398</v>
      </c>
      <c r="Y397" s="12" t="s">
        <v>1077</v>
      </c>
      <c r="Z397" s="12" t="s">
        <v>9</v>
      </c>
      <c r="AA397" s="12" t="s">
        <v>10</v>
      </c>
      <c r="AB397" s="13">
        <v>2.24476067198</v>
      </c>
      <c r="AC397" s="13">
        <v>0.13471681567300001</v>
      </c>
    </row>
    <row r="398" spans="10:29">
      <c r="J398" s="11" t="s">
        <v>163</v>
      </c>
      <c r="K398" s="11" t="s">
        <v>586</v>
      </c>
      <c r="L398" s="11" t="s">
        <v>166</v>
      </c>
      <c r="M398" s="11" t="s">
        <v>849</v>
      </c>
      <c r="N398" s="25"/>
      <c r="O398" s="25"/>
      <c r="P398" s="12">
        <v>408</v>
      </c>
      <c r="Q398" s="12" t="s">
        <v>6</v>
      </c>
      <c r="R398" s="12" t="s">
        <v>1107</v>
      </c>
      <c r="S398" s="12" t="s">
        <v>7</v>
      </c>
      <c r="T398" s="12" t="s">
        <v>376</v>
      </c>
      <c r="U398" s="12" t="s">
        <v>529</v>
      </c>
      <c r="V398" s="12" t="s">
        <v>423</v>
      </c>
      <c r="W398" s="12" t="s">
        <v>693</v>
      </c>
      <c r="X398" s="12" t="s">
        <v>424</v>
      </c>
      <c r="Y398" s="12" t="s">
        <v>1104</v>
      </c>
      <c r="Z398" s="12" t="s">
        <v>9</v>
      </c>
      <c r="AA398" s="12" t="s">
        <v>433</v>
      </c>
      <c r="AB398" s="13">
        <v>0.14023445655299999</v>
      </c>
      <c r="AC398" s="13">
        <v>2.8604110276800001E-4</v>
      </c>
    </row>
    <row r="399" spans="10:29">
      <c r="J399" s="11" t="s">
        <v>167</v>
      </c>
      <c r="K399" s="11" t="s">
        <v>587</v>
      </c>
      <c r="L399" s="11" t="s">
        <v>168</v>
      </c>
      <c r="M399" s="11" t="s">
        <v>851</v>
      </c>
      <c r="N399" s="25"/>
      <c r="O399" s="25"/>
      <c r="P399" s="12">
        <v>392</v>
      </c>
      <c r="Q399" s="12" t="s">
        <v>6</v>
      </c>
      <c r="R399" s="12" t="s">
        <v>1107</v>
      </c>
      <c r="S399" s="12" t="s">
        <v>7</v>
      </c>
      <c r="T399" s="12" t="s">
        <v>376</v>
      </c>
      <c r="U399" s="12" t="s">
        <v>529</v>
      </c>
      <c r="V399" s="12" t="s">
        <v>408</v>
      </c>
      <c r="W399" s="12" t="s">
        <v>684</v>
      </c>
      <c r="X399" s="12" t="s">
        <v>409</v>
      </c>
      <c r="Y399" s="12" t="s">
        <v>1087</v>
      </c>
      <c r="Z399" s="12" t="s">
        <v>9</v>
      </c>
      <c r="AA399" s="12" t="s">
        <v>10</v>
      </c>
      <c r="AB399" s="13">
        <v>3.6218635740699998</v>
      </c>
      <c r="AC399" s="13">
        <v>0.29695124696300002</v>
      </c>
    </row>
    <row r="400" spans="10:29">
      <c r="J400" s="11" t="s">
        <v>167</v>
      </c>
      <c r="K400" s="11" t="s">
        <v>587</v>
      </c>
      <c r="L400" s="11" t="s">
        <v>169</v>
      </c>
      <c r="M400" s="11" t="s">
        <v>852</v>
      </c>
      <c r="N400" s="25"/>
      <c r="O400" s="25"/>
      <c r="P400" s="12">
        <v>402</v>
      </c>
      <c r="Q400" s="12" t="s">
        <v>6</v>
      </c>
      <c r="R400" s="12" t="s">
        <v>1107</v>
      </c>
      <c r="S400" s="12" t="s">
        <v>7</v>
      </c>
      <c r="T400" s="12" t="s">
        <v>376</v>
      </c>
      <c r="U400" s="12" t="s">
        <v>529</v>
      </c>
      <c r="V400" s="12" t="s">
        <v>392</v>
      </c>
      <c r="W400" s="12" t="s">
        <v>689</v>
      </c>
      <c r="X400" s="12" t="s">
        <v>1445</v>
      </c>
      <c r="Y400" s="12" t="s">
        <v>1098</v>
      </c>
      <c r="Z400" s="12" t="s">
        <v>9</v>
      </c>
      <c r="AA400" s="12" t="s">
        <v>10</v>
      </c>
      <c r="AB400" s="13">
        <v>2.2855652370600001</v>
      </c>
      <c r="AC400" s="13">
        <v>0.15373351502900001</v>
      </c>
    </row>
    <row r="401" spans="10:29">
      <c r="J401" s="11" t="s">
        <v>167</v>
      </c>
      <c r="K401" s="11" t="s">
        <v>587</v>
      </c>
      <c r="L401" s="11" t="s">
        <v>170</v>
      </c>
      <c r="M401" s="11" t="s">
        <v>853</v>
      </c>
      <c r="N401" s="25"/>
      <c r="O401" s="25"/>
      <c r="P401" s="12">
        <v>383</v>
      </c>
      <c r="Q401" s="12" t="s">
        <v>6</v>
      </c>
      <c r="R401" s="12" t="s">
        <v>1107</v>
      </c>
      <c r="S401" s="12" t="s">
        <v>7</v>
      </c>
      <c r="T401" s="12" t="s">
        <v>376</v>
      </c>
      <c r="U401" s="12" t="s">
        <v>529</v>
      </c>
      <c r="V401" s="12" t="s">
        <v>396</v>
      </c>
      <c r="W401" s="12" t="s">
        <v>680</v>
      </c>
      <c r="X401" s="12" t="s">
        <v>397</v>
      </c>
      <c r="Y401" s="12" t="s">
        <v>1078</v>
      </c>
      <c r="Z401" s="12" t="s">
        <v>9</v>
      </c>
      <c r="AA401" s="12" t="s">
        <v>10</v>
      </c>
      <c r="AB401" s="13">
        <v>3.0349402030500001</v>
      </c>
      <c r="AC401" s="13">
        <v>0.26483162579500003</v>
      </c>
    </row>
    <row r="402" spans="10:29">
      <c r="J402" s="11" t="s">
        <v>371</v>
      </c>
      <c r="K402" s="11" t="s">
        <v>669</v>
      </c>
      <c r="L402" s="11" t="s">
        <v>1427</v>
      </c>
      <c r="M402" s="11" t="s">
        <v>1056</v>
      </c>
      <c r="N402" s="25"/>
      <c r="O402" s="25"/>
      <c r="P402" s="12">
        <v>409</v>
      </c>
      <c r="Q402" s="12" t="s">
        <v>6</v>
      </c>
      <c r="R402" s="12" t="s">
        <v>1107</v>
      </c>
      <c r="S402" s="12" t="s">
        <v>7</v>
      </c>
      <c r="T402" s="12" t="s">
        <v>376</v>
      </c>
      <c r="U402" s="12" t="s">
        <v>529</v>
      </c>
      <c r="V402" s="12" t="s">
        <v>423</v>
      </c>
      <c r="W402" s="12" t="s">
        <v>693</v>
      </c>
      <c r="X402" s="12" t="s">
        <v>425</v>
      </c>
      <c r="Y402" s="12" t="s">
        <v>1105</v>
      </c>
      <c r="Z402" s="12" t="s">
        <v>9</v>
      </c>
      <c r="AA402" s="12" t="s">
        <v>433</v>
      </c>
      <c r="AB402" s="13">
        <v>0.19002351130600001</v>
      </c>
      <c r="AC402" s="13">
        <v>1.1122491791199999E-3</v>
      </c>
    </row>
    <row r="403" spans="10:29">
      <c r="J403" s="11" t="s">
        <v>371</v>
      </c>
      <c r="K403" s="11" t="s">
        <v>669</v>
      </c>
      <c r="L403" s="11" t="s">
        <v>372</v>
      </c>
      <c r="M403" s="11" t="s">
        <v>1055</v>
      </c>
      <c r="N403" s="25"/>
      <c r="O403" s="25"/>
      <c r="P403" s="12">
        <v>404</v>
      </c>
      <c r="Q403" s="12" t="s">
        <v>6</v>
      </c>
      <c r="R403" s="12" t="s">
        <v>1107</v>
      </c>
      <c r="S403" s="12" t="s">
        <v>7</v>
      </c>
      <c r="T403" s="12" t="s">
        <v>376</v>
      </c>
      <c r="U403" s="12" t="s">
        <v>529</v>
      </c>
      <c r="V403" s="12" t="s">
        <v>416</v>
      </c>
      <c r="W403" s="12" t="s">
        <v>690</v>
      </c>
      <c r="X403" s="12" t="s">
        <v>1446</v>
      </c>
      <c r="Y403" s="12" t="s">
        <v>1100</v>
      </c>
      <c r="Z403" s="12" t="s">
        <v>9</v>
      </c>
      <c r="AA403" s="12" t="s">
        <v>10</v>
      </c>
      <c r="AB403" s="13">
        <v>3.3069793673699999</v>
      </c>
      <c r="AC403" s="13">
        <v>0.31264962387400003</v>
      </c>
    </row>
    <row r="404" spans="10:29">
      <c r="J404" s="11" t="s">
        <v>426</v>
      </c>
      <c r="K404" s="11" t="s">
        <v>588</v>
      </c>
      <c r="L404" s="11" t="s">
        <v>1370</v>
      </c>
      <c r="M404" s="11" t="s">
        <v>855</v>
      </c>
      <c r="N404" s="25"/>
      <c r="O404" s="25"/>
      <c r="P404" s="12">
        <v>393</v>
      </c>
      <c r="Q404" s="12" t="s">
        <v>6</v>
      </c>
      <c r="R404" s="12" t="s">
        <v>1107</v>
      </c>
      <c r="S404" s="12" t="s">
        <v>7</v>
      </c>
      <c r="T404" s="12" t="s">
        <v>376</v>
      </c>
      <c r="U404" s="12" t="s">
        <v>529</v>
      </c>
      <c r="V404" s="12" t="s">
        <v>408</v>
      </c>
      <c r="W404" s="12" t="s">
        <v>684</v>
      </c>
      <c r="X404" s="12" t="s">
        <v>410</v>
      </c>
      <c r="Y404" s="12" t="s">
        <v>1088</v>
      </c>
      <c r="Z404" s="12" t="s">
        <v>9</v>
      </c>
      <c r="AA404" s="12" t="s">
        <v>10</v>
      </c>
      <c r="AB404" s="13">
        <v>2.98293427169</v>
      </c>
      <c r="AC404" s="13">
        <v>0.12477680427399999</v>
      </c>
    </row>
    <row r="405" spans="10:29">
      <c r="J405" s="11" t="s">
        <v>426</v>
      </c>
      <c r="K405" s="11" t="s">
        <v>588</v>
      </c>
      <c r="L405" s="11" t="s">
        <v>146</v>
      </c>
      <c r="M405" s="11" t="s">
        <v>854</v>
      </c>
      <c r="N405" s="25"/>
      <c r="O405" s="25"/>
      <c r="P405" s="12">
        <v>405</v>
      </c>
      <c r="Q405" s="12" t="s">
        <v>6</v>
      </c>
      <c r="R405" s="12" t="s">
        <v>1107</v>
      </c>
      <c r="S405" s="12" t="s">
        <v>7</v>
      </c>
      <c r="T405" s="12" t="s">
        <v>376</v>
      </c>
      <c r="U405" s="12" t="s">
        <v>529</v>
      </c>
      <c r="V405" s="12" t="s">
        <v>418</v>
      </c>
      <c r="W405" s="12" t="s">
        <v>691</v>
      </c>
      <c r="X405" s="12" t="s">
        <v>1447</v>
      </c>
      <c r="Y405" s="12" t="s">
        <v>1101</v>
      </c>
      <c r="Z405" s="12" t="s">
        <v>9</v>
      </c>
      <c r="AA405" s="12" t="s">
        <v>10</v>
      </c>
      <c r="AB405" s="13">
        <v>1.68821772635</v>
      </c>
      <c r="AC405" s="13">
        <v>9.1441700328199996E-2</v>
      </c>
    </row>
    <row r="406" spans="10:29">
      <c r="J406" s="11" t="s">
        <v>130</v>
      </c>
      <c r="K406" s="11" t="s">
        <v>575</v>
      </c>
      <c r="L406" s="11" t="s">
        <v>1364</v>
      </c>
      <c r="M406" s="11" t="s">
        <v>818</v>
      </c>
      <c r="N406" s="25"/>
      <c r="O406" s="25"/>
      <c r="P406" s="12">
        <v>386</v>
      </c>
      <c r="Q406" s="12" t="s">
        <v>6</v>
      </c>
      <c r="R406" s="12" t="s">
        <v>1107</v>
      </c>
      <c r="S406" s="12" t="s">
        <v>7</v>
      </c>
      <c r="T406" s="12" t="s">
        <v>376</v>
      </c>
      <c r="U406" s="12" t="s">
        <v>529</v>
      </c>
      <c r="V406" s="12" t="s">
        <v>1147</v>
      </c>
      <c r="W406" s="12" t="s">
        <v>681</v>
      </c>
      <c r="X406" s="12" t="s">
        <v>403</v>
      </c>
      <c r="Y406" s="12" t="s">
        <v>1081</v>
      </c>
      <c r="Z406" s="12" t="s">
        <v>9</v>
      </c>
      <c r="AA406" s="12" t="s">
        <v>10</v>
      </c>
      <c r="AB406" s="13">
        <v>1.74850876801</v>
      </c>
      <c r="AC406" s="13">
        <v>0.115953668254</v>
      </c>
    </row>
    <row r="407" spans="10:29">
      <c r="J407" s="11" t="s">
        <v>130</v>
      </c>
      <c r="K407" s="11" t="s">
        <v>575</v>
      </c>
      <c r="L407" s="11" t="s">
        <v>131</v>
      </c>
      <c r="M407" s="11" t="s">
        <v>817</v>
      </c>
      <c r="N407" s="25"/>
      <c r="O407" s="25"/>
      <c r="P407" s="12">
        <v>366</v>
      </c>
      <c r="Q407" s="12" t="s">
        <v>6</v>
      </c>
      <c r="R407" s="12" t="s">
        <v>1107</v>
      </c>
      <c r="S407" s="12" t="s">
        <v>7</v>
      </c>
      <c r="T407" s="12" t="s">
        <v>376</v>
      </c>
      <c r="U407" s="12" t="s">
        <v>529</v>
      </c>
      <c r="V407" s="12" t="s">
        <v>1132</v>
      </c>
      <c r="W407" s="12" t="s">
        <v>671</v>
      </c>
      <c r="X407" s="12" t="s">
        <v>378</v>
      </c>
      <c r="Y407" s="12" t="s">
        <v>1061</v>
      </c>
      <c r="Z407" s="12" t="s">
        <v>9</v>
      </c>
      <c r="AA407" s="12" t="s">
        <v>10</v>
      </c>
      <c r="AB407" s="13">
        <v>2.3547693812300001</v>
      </c>
      <c r="AC407" s="13">
        <v>0.186584214985</v>
      </c>
    </row>
    <row r="408" spans="10:29">
      <c r="J408" s="11" t="s">
        <v>132</v>
      </c>
      <c r="K408" s="11" t="s">
        <v>576</v>
      </c>
      <c r="L408" s="11" t="s">
        <v>133</v>
      </c>
      <c r="M408" s="11" t="s">
        <v>819</v>
      </c>
      <c r="N408" s="25"/>
      <c r="O408" s="25"/>
      <c r="P408" s="12">
        <v>407</v>
      </c>
      <c r="Q408" s="12" t="s">
        <v>6</v>
      </c>
      <c r="R408" s="12" t="s">
        <v>1107</v>
      </c>
      <c r="S408" s="12" t="s">
        <v>7</v>
      </c>
      <c r="T408" s="12" t="s">
        <v>376</v>
      </c>
      <c r="U408" s="12" t="s">
        <v>529</v>
      </c>
      <c r="V408" s="12" t="s">
        <v>421</v>
      </c>
      <c r="W408" s="12" t="s">
        <v>692</v>
      </c>
      <c r="X408" s="12" t="s">
        <v>1448</v>
      </c>
      <c r="Y408" s="12" t="s">
        <v>1103</v>
      </c>
      <c r="Z408" s="12" t="s">
        <v>9</v>
      </c>
      <c r="AA408" s="12" t="s">
        <v>433</v>
      </c>
      <c r="AB408" s="13">
        <v>0.52650693720899999</v>
      </c>
      <c r="AC408" s="13">
        <v>4.3121606090500003E-3</v>
      </c>
    </row>
    <row r="409" spans="10:29">
      <c r="J409" s="11" t="s">
        <v>132</v>
      </c>
      <c r="K409" s="11" t="s">
        <v>576</v>
      </c>
      <c r="L409" s="11" t="s">
        <v>134</v>
      </c>
      <c r="M409" s="11" t="s">
        <v>820</v>
      </c>
      <c r="N409" s="25"/>
      <c r="O409" s="25"/>
      <c r="P409" s="12">
        <v>410</v>
      </c>
      <c r="Q409" s="12" t="s">
        <v>6</v>
      </c>
      <c r="R409" s="12" t="s">
        <v>1107</v>
      </c>
      <c r="S409" s="12" t="s">
        <v>7</v>
      </c>
      <c r="T409" s="12" t="s">
        <v>376</v>
      </c>
      <c r="U409" s="12" t="s">
        <v>529</v>
      </c>
      <c r="V409" s="12" t="s">
        <v>423</v>
      </c>
      <c r="W409" s="12" t="s">
        <v>693</v>
      </c>
      <c r="X409" s="12" t="s">
        <v>1449</v>
      </c>
      <c r="Y409" s="12" t="s">
        <v>1106</v>
      </c>
      <c r="Z409" s="12" t="s">
        <v>9</v>
      </c>
      <c r="AA409" s="12" t="s">
        <v>433</v>
      </c>
      <c r="AB409" s="13">
        <v>0.135076368847</v>
      </c>
      <c r="AC409" s="13">
        <v>8.3926996072400005E-4</v>
      </c>
    </row>
    <row r="410" spans="10:29">
      <c r="J410" s="11" t="s">
        <v>373</v>
      </c>
      <c r="K410" s="11" t="s">
        <v>670</v>
      </c>
      <c r="L410" s="11" t="s">
        <v>1428</v>
      </c>
      <c r="M410" s="11" t="s">
        <v>1059</v>
      </c>
      <c r="N410" s="25"/>
      <c r="O410" s="25"/>
      <c r="P410" s="12">
        <v>406</v>
      </c>
      <c r="Q410" s="12" t="s">
        <v>6</v>
      </c>
      <c r="R410" s="12" t="s">
        <v>1107</v>
      </c>
      <c r="S410" s="12" t="s">
        <v>7</v>
      </c>
      <c r="T410" s="12" t="s">
        <v>376</v>
      </c>
      <c r="U410" s="12" t="s">
        <v>529</v>
      </c>
      <c r="V410" s="12" t="s">
        <v>418</v>
      </c>
      <c r="W410" s="12" t="s">
        <v>691</v>
      </c>
      <c r="X410" s="12" t="s">
        <v>419</v>
      </c>
      <c r="Y410" s="12" t="s">
        <v>1102</v>
      </c>
      <c r="Z410" s="12" t="s">
        <v>9</v>
      </c>
      <c r="AA410" s="12" t="s">
        <v>433</v>
      </c>
      <c r="AB410" s="13">
        <v>0.52067908281300002</v>
      </c>
      <c r="AC410" s="13">
        <v>1.10052195373E-2</v>
      </c>
    </row>
    <row r="411" spans="10:29">
      <c r="J411" s="11" t="s">
        <v>373</v>
      </c>
      <c r="K411" s="11" t="s">
        <v>670</v>
      </c>
      <c r="L411" s="11" t="s">
        <v>374</v>
      </c>
      <c r="M411" s="11" t="s">
        <v>1057</v>
      </c>
      <c r="N411" s="25"/>
      <c r="O411" s="25"/>
      <c r="P411" s="12">
        <v>377</v>
      </c>
      <c r="Q411" s="12" t="s">
        <v>6</v>
      </c>
      <c r="R411" s="12" t="s">
        <v>1107</v>
      </c>
      <c r="S411" s="12" t="s">
        <v>7</v>
      </c>
      <c r="T411" s="12" t="s">
        <v>376</v>
      </c>
      <c r="U411" s="12" t="s">
        <v>529</v>
      </c>
      <c r="V411" s="12" t="s">
        <v>390</v>
      </c>
      <c r="W411" s="12" t="s">
        <v>677</v>
      </c>
      <c r="X411" s="12" t="s">
        <v>393</v>
      </c>
      <c r="Y411" s="12" t="s">
        <v>1072</v>
      </c>
      <c r="Z411" s="12" t="s">
        <v>9</v>
      </c>
      <c r="AA411" s="12" t="s">
        <v>10</v>
      </c>
      <c r="AB411" s="13">
        <v>2.3294227760399999</v>
      </c>
      <c r="AC411" s="13">
        <v>0.178434359317</v>
      </c>
    </row>
    <row r="412" spans="10:29">
      <c r="J412" s="11" t="s">
        <v>373</v>
      </c>
      <c r="K412" s="11" t="s">
        <v>670</v>
      </c>
      <c r="L412" s="11" t="s">
        <v>375</v>
      </c>
      <c r="M412" s="11" t="s">
        <v>1058</v>
      </c>
      <c r="N412" s="25"/>
      <c r="O412" s="25"/>
      <c r="P412" s="12">
        <v>384</v>
      </c>
      <c r="Q412" s="12" t="s">
        <v>6</v>
      </c>
      <c r="R412" s="12" t="s">
        <v>1107</v>
      </c>
      <c r="S412" s="12" t="s">
        <v>7</v>
      </c>
      <c r="T412" s="12" t="s">
        <v>376</v>
      </c>
      <c r="U412" s="12" t="s">
        <v>529</v>
      </c>
      <c r="V412" s="12" t="s">
        <v>396</v>
      </c>
      <c r="W412" s="12" t="s">
        <v>680</v>
      </c>
      <c r="X412" s="12" t="s">
        <v>399</v>
      </c>
      <c r="Y412" s="12" t="s">
        <v>1079</v>
      </c>
      <c r="Z412" s="12" t="s">
        <v>9</v>
      </c>
      <c r="AA412" s="12" t="s">
        <v>10</v>
      </c>
      <c r="AB412" s="13">
        <v>1.65870192295</v>
      </c>
      <c r="AC412" s="13">
        <v>5.4903053310300001E-2</v>
      </c>
    </row>
  </sheetData>
  <conditionalFormatting sqref="N2:O412">
    <cfRule type="cellIs" dxfId="0" priority="1" operator="equal">
      <formula>1</formula>
    </cfRule>
  </conditionalFormatting>
  <pageMargins left="0.7" right="0.7" top="0.75" bottom="0.75" header="0.3" footer="0.3"/>
  <pageSetup orientation="portrait" r:id="rId1"/>
  <tableParts count="4">
    <tablePart r:id="rId2"/>
    <tablePart r:id="rId3"/>
    <tablePart r:id="rId4"/>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FE33B6E6B746F47B29C80C058D33F00" ma:contentTypeVersion="7" ma:contentTypeDescription="Create a new document." ma:contentTypeScope="" ma:versionID="4deb17edf97104a045bea6754fdf1c68">
  <xsd:schema xmlns:xsd="http://www.w3.org/2001/XMLSchema" xmlns:xs="http://www.w3.org/2001/XMLSchema" xmlns:p="http://schemas.microsoft.com/office/2006/metadata/properties" xmlns:ns2="b0d20cb4-a988-4787-87d9-68c9ac04007a" xmlns:ns3="741e3717-621b-44d1-9f13-cee523b329f7" targetNamespace="http://schemas.microsoft.com/office/2006/metadata/properties" ma:root="true" ma:fieldsID="ddcd20a554c93681e5062e5f0047b783" ns2:_="" ns3:_="">
    <xsd:import namespace="b0d20cb4-a988-4787-87d9-68c9ac04007a"/>
    <xsd:import namespace="741e3717-621b-44d1-9f13-cee523b329f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20cb4-a988-4787-87d9-68c9ac0400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41e3717-621b-44d1-9f13-cee523b329f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A90CA0-3314-46B2-BA81-AC474CAE1DA7}">
  <ds:schemaRefs>
    <ds:schemaRef ds:uri="http://purl.org/dc/elements/1.1/"/>
    <ds:schemaRef ds:uri="http://schemas.microsoft.com/office/2006/metadata/properties"/>
    <ds:schemaRef ds:uri="b0d20cb4-a988-4787-87d9-68c9ac04007a"/>
    <ds:schemaRef ds:uri="http://schemas.openxmlformats.org/package/2006/metadata/core-properties"/>
    <ds:schemaRef ds:uri="http://purl.org/dc/terms/"/>
    <ds:schemaRef ds:uri="http://schemas.microsoft.com/office/2006/documentManagement/types"/>
    <ds:schemaRef ds:uri="741e3717-621b-44d1-9f13-cee523b329f7"/>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2280564-A150-410C-8627-2A047EEF1EC1}">
  <ds:schemaRefs>
    <ds:schemaRef ds:uri="http://schemas.microsoft.com/sharepoint/v3/contenttype/forms"/>
  </ds:schemaRefs>
</ds:datastoreItem>
</file>

<file path=customXml/itemProps3.xml><?xml version="1.0" encoding="utf-8"?>
<ds:datastoreItem xmlns:ds="http://schemas.openxmlformats.org/officeDocument/2006/customXml" ds:itemID="{5821B9E3-5C96-495C-B580-CE4D74920B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20cb4-a988-4787-87d9-68c9ac04007a"/>
    <ds:schemaRef ds:uri="741e3717-621b-44d1-9f13-cee523b329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27</vt:i4>
      </vt:variant>
    </vt:vector>
  </HeadingPairs>
  <TitlesOfParts>
    <vt:vector size="32" baseType="lpstr">
      <vt:lpstr>Instructions</vt:lpstr>
      <vt:lpstr>Shelter 4W</vt:lpstr>
      <vt:lpstr>NFI 4W</vt:lpstr>
      <vt:lpstr>Lists</vt:lpstr>
      <vt:lpstr>Admin_List</vt:lpstr>
      <vt:lpstr>'NFI 4W'!Activity_Type</vt:lpstr>
      <vt:lpstr>'Shelter 4W'!Activity_Type</vt:lpstr>
      <vt:lpstr>Activity_Type</vt:lpstr>
      <vt:lpstr>Admin1</vt:lpstr>
      <vt:lpstr>Admin1_Linked_Pcode</vt:lpstr>
      <vt:lpstr>Admin1_Linked_Start</vt:lpstr>
      <vt:lpstr>'NFI 4W'!Admin1_Start</vt:lpstr>
      <vt:lpstr>'Shelter 4W'!Admin1_Start</vt:lpstr>
      <vt:lpstr>Admin1_Start</vt:lpstr>
      <vt:lpstr>Admin2</vt:lpstr>
      <vt:lpstr>Admin2_Linked_Pcode</vt:lpstr>
      <vt:lpstr>Admin2_Linked_Start</vt:lpstr>
      <vt:lpstr>Admin2_Pcode</vt:lpstr>
      <vt:lpstr>Admin2_Start</vt:lpstr>
      <vt:lpstr>Admin3</vt:lpstr>
      <vt:lpstr>Admin3_Pcode</vt:lpstr>
      <vt:lpstr>Admin3_Start</vt:lpstr>
      <vt:lpstr>Event_Name</vt:lpstr>
      <vt:lpstr>LST_Modalities</vt:lpstr>
      <vt:lpstr>LST_OrgType</vt:lpstr>
      <vt:lpstr>'NFI 4W'!LST_Sector</vt:lpstr>
      <vt:lpstr>'Shelter 4W'!LST_Sector</vt:lpstr>
      <vt:lpstr>LST_Sector</vt:lpstr>
      <vt:lpstr>LST_status</vt:lpstr>
      <vt:lpstr>'NFI 4W'!Sector_Linked_Name</vt:lpstr>
      <vt:lpstr>'Shelter 4W'!Sector_Linked_Name</vt:lpstr>
      <vt:lpstr>Sector_Linked_Name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Ayub Gitonga</dc:creator>
  <cp:lastModifiedBy>Eva Amido DA COSTA</cp:lastModifiedBy>
  <dcterms:created xsi:type="dcterms:W3CDTF">2019-03-13T13:23:01Z</dcterms:created>
  <dcterms:modified xsi:type="dcterms:W3CDTF">2020-03-09T07:54:15Z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0x0101005FE33B6E6B746F47B29C80C058D33F00</vt:lpwstr>
  </property>
</Properties>
</file>